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00823246e2ad6c/デスクトップ/"/>
    </mc:Choice>
  </mc:AlternateContent>
  <xr:revisionPtr revIDLastSave="26" documentId="8_{383C07F8-7E2D-4373-9169-42809D19DBB5}" xr6:coauthVersionLast="47" xr6:coauthVersionMax="47" xr10:uidLastSave="{804654B2-A30F-497E-B48F-349DC3527DFE}"/>
  <bookViews>
    <workbookView xWindow="-120" yWindow="-120" windowWidth="29040" windowHeight="15720" tabRatio="743" activeTab="4" xr2:uid="{00000000-000D-0000-FFFF-FFFF00000000}"/>
  </bookViews>
  <sheets>
    <sheet name="1訓練届" sheetId="18" r:id="rId1"/>
    <sheet name="2参加者名簿" sheetId="17" r:id="rId2"/>
    <sheet name="3訓練報告書式(含請求書)" sheetId="36" r:id="rId3"/>
    <sheet name="４訓練報告書式（記入例）" sheetId="37" r:id="rId4"/>
    <sheet name="５発航記録" sheetId="26" r:id="rId5"/>
    <sheet name="６提出要領など" sheetId="32" r:id="rId6"/>
  </sheets>
  <definedNames>
    <definedName name="_xlnm._FilterDatabase" localSheetId="1" hidden="1">'2参加者名簿'!$B$4:$G$34</definedName>
    <definedName name="_xlnm.Print_Area" localSheetId="0">'1訓練届'!$A$1:$J$38</definedName>
    <definedName name="_xlnm.Print_Area" localSheetId="2">'3訓練報告書式(含請求書)'!$A$1:$Q$158</definedName>
    <definedName name="_xlnm.Print_Area" localSheetId="5">'６提出要領など'!$A$1:$C$23</definedName>
    <definedName name="_xlnm.Print_Titles" localSheetId="1">'2参加者名簿'!$4:$4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2" i="37" l="1"/>
  <c r="M139" i="37"/>
  <c r="M138" i="37"/>
  <c r="M136" i="37"/>
  <c r="M134" i="37"/>
  <c r="E129" i="37"/>
  <c r="N126" i="37"/>
  <c r="M126" i="37"/>
  <c r="L126" i="37"/>
  <c r="K126" i="37"/>
  <c r="J126" i="37"/>
  <c r="I126" i="37"/>
  <c r="H126" i="37"/>
  <c r="G126" i="37"/>
  <c r="F126" i="37"/>
  <c r="E126" i="37"/>
  <c r="O126" i="37" s="1"/>
  <c r="J132" i="37" s="1"/>
  <c r="M132" i="37" s="1"/>
  <c r="N125" i="37"/>
  <c r="M125" i="37"/>
  <c r="L125" i="37"/>
  <c r="K125" i="37"/>
  <c r="J125" i="37"/>
  <c r="O125" i="37" s="1"/>
  <c r="I125" i="37"/>
  <c r="H125" i="37"/>
  <c r="G125" i="37"/>
  <c r="F125" i="37"/>
  <c r="E125" i="37"/>
  <c r="N124" i="37"/>
  <c r="M124" i="37"/>
  <c r="L124" i="37"/>
  <c r="K124" i="37"/>
  <c r="J124" i="37"/>
  <c r="I124" i="37"/>
  <c r="H124" i="37"/>
  <c r="G124" i="37"/>
  <c r="F124" i="37"/>
  <c r="E124" i="37"/>
  <c r="O124" i="37" s="1"/>
  <c r="J131" i="37" s="1"/>
  <c r="M131" i="37" s="1"/>
  <c r="O123" i="37"/>
  <c r="J135" i="37" s="1"/>
  <c r="M135" i="37" s="1"/>
  <c r="N122" i="37"/>
  <c r="M122" i="37"/>
  <c r="L122" i="37"/>
  <c r="K122" i="37"/>
  <c r="J122" i="37"/>
  <c r="I122" i="37"/>
  <c r="H122" i="37"/>
  <c r="G122" i="37"/>
  <c r="O122" i="37" s="1"/>
  <c r="F122" i="37"/>
  <c r="E122" i="37"/>
  <c r="N121" i="37"/>
  <c r="M121" i="37"/>
  <c r="L121" i="37"/>
  <c r="K121" i="37"/>
  <c r="J121" i="37"/>
  <c r="I121" i="37"/>
  <c r="H121" i="37"/>
  <c r="G121" i="37"/>
  <c r="O121" i="37" s="1"/>
  <c r="F121" i="37"/>
  <c r="E121" i="37"/>
  <c r="A121" i="37"/>
  <c r="N120" i="37"/>
  <c r="M120" i="37"/>
  <c r="L120" i="37"/>
  <c r="K120" i="37"/>
  <c r="J120" i="37"/>
  <c r="I120" i="37"/>
  <c r="H120" i="37"/>
  <c r="G120" i="37"/>
  <c r="F120" i="37"/>
  <c r="O120" i="37" s="1"/>
  <c r="E120" i="37"/>
  <c r="N119" i="37"/>
  <c r="M119" i="37"/>
  <c r="L119" i="37"/>
  <c r="K119" i="37"/>
  <c r="J119" i="37"/>
  <c r="I119" i="37"/>
  <c r="H119" i="37"/>
  <c r="G119" i="37"/>
  <c r="F119" i="37"/>
  <c r="O119" i="37" s="1"/>
  <c r="J129" i="37" s="1"/>
  <c r="E119" i="37"/>
  <c r="N118" i="37"/>
  <c r="M118" i="37"/>
  <c r="L118" i="37"/>
  <c r="K118" i="37"/>
  <c r="J118" i="37"/>
  <c r="I118" i="37"/>
  <c r="H118" i="37"/>
  <c r="G118" i="37"/>
  <c r="F118" i="37"/>
  <c r="E118" i="37"/>
  <c r="O115" i="37"/>
  <c r="C115" i="37"/>
  <c r="J114" i="37"/>
  <c r="F114" i="37"/>
  <c r="C114" i="37"/>
  <c r="B144" i="37" s="1"/>
  <c r="B108" i="37"/>
  <c r="C148" i="37" s="1"/>
  <c r="E107" i="37"/>
  <c r="D146" i="37" s="1"/>
  <c r="B104" i="37"/>
  <c r="J94" i="37"/>
  <c r="O94" i="37" s="1"/>
  <c r="K105" i="37" s="1"/>
  <c r="Q89" i="37"/>
  <c r="P89" i="37"/>
  <c r="O86" i="37"/>
  <c r="O84" i="37"/>
  <c r="O81" i="37"/>
  <c r="H81" i="37"/>
  <c r="H89" i="37" s="1"/>
  <c r="G81" i="37"/>
  <c r="G89" i="37" s="1"/>
  <c r="O78" i="37"/>
  <c r="J99" i="37" s="1"/>
  <c r="O99" i="37" s="1"/>
  <c r="O77" i="37"/>
  <c r="O76" i="37"/>
  <c r="J98" i="37" s="1"/>
  <c r="O98" i="37" s="1"/>
  <c r="O75" i="37"/>
  <c r="J97" i="37" s="1"/>
  <c r="O97" i="37" s="1"/>
  <c r="O74" i="37"/>
  <c r="J137" i="37" s="1"/>
  <c r="M137" i="37" s="1"/>
  <c r="Q73" i="37"/>
  <c r="O73" i="37"/>
  <c r="O72" i="37"/>
  <c r="Q71" i="37"/>
  <c r="O71" i="37"/>
  <c r="N70" i="37"/>
  <c r="M70" i="37"/>
  <c r="L70" i="37"/>
  <c r="O70" i="37" s="1"/>
  <c r="K70" i="37"/>
  <c r="J70" i="37"/>
  <c r="I70" i="37"/>
  <c r="H70" i="37"/>
  <c r="G70" i="37"/>
  <c r="F70" i="37"/>
  <c r="E70" i="37"/>
  <c r="O69" i="37"/>
  <c r="Q69" i="37" s="1"/>
  <c r="F82" i="37" s="1"/>
  <c r="F89" i="37" s="1"/>
  <c r="O68" i="37"/>
  <c r="Q66" i="37" s="1"/>
  <c r="E81" i="37" s="1"/>
  <c r="E89" i="37" s="1"/>
  <c r="O67" i="37"/>
  <c r="O66" i="37"/>
  <c r="O65" i="37"/>
  <c r="O88" i="37" s="1"/>
  <c r="O64" i="37"/>
  <c r="O87" i="37" s="1"/>
  <c r="O63" i="37"/>
  <c r="O62" i="37"/>
  <c r="O85" i="37" s="1"/>
  <c r="O61" i="37"/>
  <c r="O60" i="37"/>
  <c r="O83" i="37" s="1"/>
  <c r="J96" i="37" s="1"/>
  <c r="O96" i="37" s="1"/>
  <c r="O59" i="37"/>
  <c r="O82" i="37" s="1"/>
  <c r="J95" i="37" s="1"/>
  <c r="O95" i="37" s="1"/>
  <c r="O58" i="37"/>
  <c r="O57" i="37"/>
  <c r="N57" i="37"/>
  <c r="M57" i="37"/>
  <c r="L57" i="37"/>
  <c r="K57" i="37"/>
  <c r="J57" i="37"/>
  <c r="I57" i="37"/>
  <c r="H57" i="37"/>
  <c r="G57" i="37"/>
  <c r="F57" i="37"/>
  <c r="E57" i="37"/>
  <c r="N56" i="37"/>
  <c r="M56" i="37"/>
  <c r="L56" i="37"/>
  <c r="K56" i="37"/>
  <c r="J56" i="37"/>
  <c r="I56" i="37"/>
  <c r="H56" i="37"/>
  <c r="G56" i="37"/>
  <c r="F56" i="37"/>
  <c r="E56" i="37"/>
  <c r="C56" i="37" s="1"/>
  <c r="J92" i="37" s="1"/>
  <c r="O92" i="37" s="1"/>
  <c r="N55" i="37"/>
  <c r="M55" i="37"/>
  <c r="L55" i="37"/>
  <c r="K55" i="37"/>
  <c r="J55" i="37"/>
  <c r="I55" i="37"/>
  <c r="H55" i="37"/>
  <c r="G55" i="37"/>
  <c r="C55" i="37" s="1"/>
  <c r="F55" i="37"/>
  <c r="E55" i="37"/>
  <c r="Q54" i="37"/>
  <c r="P54" i="37"/>
  <c r="R54" i="37" s="1"/>
  <c r="O54" i="37"/>
  <c r="Q53" i="37"/>
  <c r="P53" i="37"/>
  <c r="R53" i="37" s="1"/>
  <c r="O53" i="37"/>
  <c r="Q52" i="37"/>
  <c r="P52" i="37"/>
  <c r="O52" i="37"/>
  <c r="R52" i="37" s="1"/>
  <c r="Q51" i="37"/>
  <c r="P51" i="37"/>
  <c r="O51" i="37"/>
  <c r="R51" i="37" s="1"/>
  <c r="R50" i="37"/>
  <c r="Q50" i="37"/>
  <c r="P50" i="37"/>
  <c r="O50" i="37"/>
  <c r="Q49" i="37"/>
  <c r="P49" i="37"/>
  <c r="R49" i="37" s="1"/>
  <c r="O49" i="37"/>
  <c r="Q48" i="37"/>
  <c r="P48" i="37"/>
  <c r="R48" i="37" s="1"/>
  <c r="O48" i="37"/>
  <c r="Q47" i="37"/>
  <c r="P47" i="37"/>
  <c r="O47" i="37"/>
  <c r="R47" i="37" s="1"/>
  <c r="Q46" i="37"/>
  <c r="P46" i="37"/>
  <c r="O46" i="37"/>
  <c r="R46" i="37" s="1"/>
  <c r="Q45" i="37"/>
  <c r="P45" i="37"/>
  <c r="O45" i="37"/>
  <c r="R45" i="37" s="1"/>
  <c r="Q44" i="37"/>
  <c r="P44" i="37"/>
  <c r="R44" i="37" s="1"/>
  <c r="O44" i="37"/>
  <c r="Q43" i="37"/>
  <c r="P43" i="37"/>
  <c r="R43" i="37" s="1"/>
  <c r="O43" i="37"/>
  <c r="Q42" i="37"/>
  <c r="P42" i="37"/>
  <c r="O42" i="37"/>
  <c r="R42" i="37" s="1"/>
  <c r="Q41" i="37"/>
  <c r="P41" i="37"/>
  <c r="O41" i="37"/>
  <c r="R41" i="37" s="1"/>
  <c r="Q40" i="37"/>
  <c r="P40" i="37"/>
  <c r="O40" i="37"/>
  <c r="R40" i="37" s="1"/>
  <c r="Q39" i="37"/>
  <c r="P39" i="37"/>
  <c r="R39" i="37" s="1"/>
  <c r="O39" i="37"/>
  <c r="Q38" i="37"/>
  <c r="P38" i="37"/>
  <c r="R38" i="37" s="1"/>
  <c r="O38" i="37"/>
  <c r="Q37" i="37"/>
  <c r="P37" i="37"/>
  <c r="O37" i="37"/>
  <c r="R37" i="37" s="1"/>
  <c r="Q36" i="37"/>
  <c r="P36" i="37"/>
  <c r="O36" i="37"/>
  <c r="R36" i="37" s="1"/>
  <c r="Q35" i="37"/>
  <c r="P35" i="37"/>
  <c r="O35" i="37"/>
  <c r="R35" i="37" s="1"/>
  <c r="Q34" i="37"/>
  <c r="P34" i="37"/>
  <c r="R34" i="37" s="1"/>
  <c r="O34" i="37"/>
  <c r="Q33" i="37"/>
  <c r="P33" i="37"/>
  <c r="R33" i="37" s="1"/>
  <c r="O33" i="37"/>
  <c r="Q32" i="37"/>
  <c r="P32" i="37"/>
  <c r="O32" i="37"/>
  <c r="R32" i="37" s="1"/>
  <c r="Q31" i="37"/>
  <c r="P31" i="37"/>
  <c r="O31" i="37"/>
  <c r="R31" i="37" s="1"/>
  <c r="Q30" i="37"/>
  <c r="P30" i="37"/>
  <c r="O30" i="37"/>
  <c r="R30" i="37" s="1"/>
  <c r="Q29" i="37"/>
  <c r="P29" i="37"/>
  <c r="R29" i="37" s="1"/>
  <c r="O29" i="37"/>
  <c r="Q28" i="37"/>
  <c r="P28" i="37"/>
  <c r="R28" i="37" s="1"/>
  <c r="O28" i="37"/>
  <c r="Q27" i="37"/>
  <c r="P27" i="37"/>
  <c r="O27" i="37"/>
  <c r="R27" i="37" s="1"/>
  <c r="Q26" i="37"/>
  <c r="P26" i="37"/>
  <c r="O26" i="37"/>
  <c r="R26" i="37" s="1"/>
  <c r="Q25" i="37"/>
  <c r="P25" i="37"/>
  <c r="O25" i="37"/>
  <c r="R25" i="37" s="1"/>
  <c r="Q24" i="37"/>
  <c r="P24" i="37"/>
  <c r="R24" i="37" s="1"/>
  <c r="O24" i="37"/>
  <c r="Q23" i="37"/>
  <c r="P23" i="37"/>
  <c r="R23" i="37" s="1"/>
  <c r="O23" i="37"/>
  <c r="Q22" i="37"/>
  <c r="P22" i="37"/>
  <c r="O22" i="37"/>
  <c r="R22" i="37" s="1"/>
  <c r="Q21" i="37"/>
  <c r="P21" i="37"/>
  <c r="O21" i="37"/>
  <c r="R21" i="37" s="1"/>
  <c r="Q20" i="37"/>
  <c r="P20" i="37"/>
  <c r="O20" i="37"/>
  <c r="R20" i="37" s="1"/>
  <c r="Q19" i="37"/>
  <c r="P19" i="37"/>
  <c r="R19" i="37" s="1"/>
  <c r="O19" i="37"/>
  <c r="Q18" i="37"/>
  <c r="P18" i="37"/>
  <c r="R18" i="37" s="1"/>
  <c r="O18" i="37"/>
  <c r="Q17" i="37"/>
  <c r="P17" i="37"/>
  <c r="O17" i="37"/>
  <c r="R17" i="37" s="1"/>
  <c r="Q16" i="37"/>
  <c r="P16" i="37"/>
  <c r="O16" i="37"/>
  <c r="R16" i="37" s="1"/>
  <c r="Q15" i="37"/>
  <c r="P15" i="37"/>
  <c r="O15" i="37"/>
  <c r="R15" i="37" s="1"/>
  <c r="Q14" i="37"/>
  <c r="P14" i="37"/>
  <c r="R14" i="37" s="1"/>
  <c r="O14" i="37"/>
  <c r="Q13" i="37"/>
  <c r="P13" i="37"/>
  <c r="R13" i="37" s="1"/>
  <c r="O13" i="37"/>
  <c r="Q12" i="37"/>
  <c r="P12" i="37"/>
  <c r="O12" i="37"/>
  <c r="R12" i="37" s="1"/>
  <c r="Q11" i="37"/>
  <c r="P11" i="37"/>
  <c r="O11" i="37"/>
  <c r="R11" i="37" s="1"/>
  <c r="Q10" i="37"/>
  <c r="P10" i="37"/>
  <c r="O10" i="37"/>
  <c r="R10" i="37" s="1"/>
  <c r="Q9" i="37"/>
  <c r="P9" i="37"/>
  <c r="R9" i="37" s="1"/>
  <c r="O9" i="37"/>
  <c r="Q8" i="37"/>
  <c r="Q56" i="37" s="1"/>
  <c r="P8" i="37"/>
  <c r="R8" i="37" s="1"/>
  <c r="O8" i="37"/>
  <c r="O56" i="37" s="1"/>
  <c r="M129" i="37" l="1"/>
  <c r="O89" i="37"/>
  <c r="J133" i="37" s="1"/>
  <c r="M133" i="37" s="1"/>
  <c r="R7" i="37"/>
  <c r="C81" i="37" s="1"/>
  <c r="C89" i="37" s="1"/>
  <c r="J91" i="37"/>
  <c r="O91" i="37" s="1"/>
  <c r="J130" i="37"/>
  <c r="M130" i="37" s="1"/>
  <c r="P56" i="37"/>
  <c r="D81" i="37" s="1"/>
  <c r="D89" i="37" s="1"/>
  <c r="Q58" i="37"/>
  <c r="J93" i="37" s="1"/>
  <c r="O93" i="37" s="1"/>
  <c r="O100" i="37" l="1"/>
  <c r="M140" i="37"/>
  <c r="E145" i="37" s="1"/>
  <c r="O145" i="37" s="1"/>
  <c r="K106" i="37" l="1"/>
  <c r="P106" i="37" s="1"/>
  <c r="E105" i="37"/>
  <c r="C147" i="36" l="1"/>
  <c r="O141" i="36"/>
  <c r="M139" i="36"/>
  <c r="M138" i="36"/>
  <c r="M136" i="36"/>
  <c r="M134" i="36"/>
  <c r="E129" i="36"/>
  <c r="N126" i="36"/>
  <c r="M126" i="36"/>
  <c r="L126" i="36"/>
  <c r="K126" i="36"/>
  <c r="J126" i="36"/>
  <c r="I126" i="36"/>
  <c r="H126" i="36"/>
  <c r="G126" i="36"/>
  <c r="F126" i="36"/>
  <c r="E126" i="36"/>
  <c r="O126" i="36" s="1"/>
  <c r="J132" i="36" s="1"/>
  <c r="M132" i="36" s="1"/>
  <c r="N125" i="36"/>
  <c r="M125" i="36"/>
  <c r="L125" i="36"/>
  <c r="K125" i="36"/>
  <c r="J125" i="36"/>
  <c r="I125" i="36"/>
  <c r="H125" i="36"/>
  <c r="O125" i="36" s="1"/>
  <c r="G125" i="36"/>
  <c r="F125" i="36"/>
  <c r="E125" i="36"/>
  <c r="N124" i="36"/>
  <c r="M124" i="36"/>
  <c r="L124" i="36"/>
  <c r="K124" i="36"/>
  <c r="J124" i="36"/>
  <c r="I124" i="36"/>
  <c r="H124" i="36"/>
  <c r="G124" i="36"/>
  <c r="F124" i="36"/>
  <c r="E124" i="36"/>
  <c r="O124" i="36" s="1"/>
  <c r="J131" i="36" s="1"/>
  <c r="M131" i="36" s="1"/>
  <c r="O123" i="36"/>
  <c r="J135" i="36" s="1"/>
  <c r="M135" i="36" s="1"/>
  <c r="O122" i="36"/>
  <c r="N122" i="36"/>
  <c r="M122" i="36"/>
  <c r="L122" i="36"/>
  <c r="K122" i="36"/>
  <c r="J122" i="36"/>
  <c r="I122" i="36"/>
  <c r="H122" i="36"/>
  <c r="G122" i="36"/>
  <c r="F122" i="36"/>
  <c r="E122" i="36"/>
  <c r="N121" i="36"/>
  <c r="M121" i="36"/>
  <c r="L121" i="36"/>
  <c r="K121" i="36"/>
  <c r="J121" i="36"/>
  <c r="I121" i="36"/>
  <c r="H121" i="36"/>
  <c r="G121" i="36"/>
  <c r="F121" i="36"/>
  <c r="O121" i="36" s="1"/>
  <c r="E121" i="36"/>
  <c r="A121" i="36"/>
  <c r="N120" i="36"/>
  <c r="M120" i="36"/>
  <c r="L120" i="36"/>
  <c r="K120" i="36"/>
  <c r="J120" i="36"/>
  <c r="I120" i="36"/>
  <c r="H120" i="36"/>
  <c r="G120" i="36"/>
  <c r="F120" i="36"/>
  <c r="O120" i="36" s="1"/>
  <c r="E120" i="36"/>
  <c r="N119" i="36"/>
  <c r="M119" i="36"/>
  <c r="L119" i="36"/>
  <c r="K119" i="36"/>
  <c r="J119" i="36"/>
  <c r="I119" i="36"/>
  <c r="H119" i="36"/>
  <c r="G119" i="36"/>
  <c r="F119" i="36"/>
  <c r="E119" i="36"/>
  <c r="O119" i="36" s="1"/>
  <c r="J129" i="36" s="1"/>
  <c r="M129" i="36" s="1"/>
  <c r="N118" i="36"/>
  <c r="M118" i="36"/>
  <c r="L118" i="36"/>
  <c r="K118" i="36"/>
  <c r="J118" i="36"/>
  <c r="I118" i="36"/>
  <c r="H118" i="36"/>
  <c r="G118" i="36"/>
  <c r="F118" i="36"/>
  <c r="E118" i="36"/>
  <c r="O115" i="36"/>
  <c r="C115" i="36"/>
  <c r="M114" i="36"/>
  <c r="J114" i="36"/>
  <c r="F114" i="36"/>
  <c r="C114" i="36"/>
  <c r="B143" i="36" s="1"/>
  <c r="B108" i="36"/>
  <c r="E107" i="36"/>
  <c r="D145" i="36" s="1"/>
  <c r="B104" i="36"/>
  <c r="J99" i="36"/>
  <c r="O99" i="36" s="1"/>
  <c r="J98" i="36"/>
  <c r="O98" i="36" s="1"/>
  <c r="J97" i="36"/>
  <c r="O97" i="36" s="1"/>
  <c r="J94" i="36"/>
  <c r="O94" i="36" s="1"/>
  <c r="Q89" i="36"/>
  <c r="H81" i="36" s="1"/>
  <c r="H89" i="36" s="1"/>
  <c r="P89" i="36"/>
  <c r="G81" i="36" s="1"/>
  <c r="G89" i="36" s="1"/>
  <c r="F89" i="36"/>
  <c r="O88" i="36"/>
  <c r="K88" i="36"/>
  <c r="I88" i="36"/>
  <c r="O87" i="36"/>
  <c r="K87" i="36"/>
  <c r="I87" i="36"/>
  <c r="K86" i="36"/>
  <c r="I86" i="36"/>
  <c r="K85" i="36"/>
  <c r="I85" i="36"/>
  <c r="K84" i="36"/>
  <c r="I84" i="36"/>
  <c r="K83" i="36"/>
  <c r="I83" i="36"/>
  <c r="K82" i="36"/>
  <c r="I82" i="36"/>
  <c r="F82" i="36"/>
  <c r="O81" i="36"/>
  <c r="K81" i="36"/>
  <c r="I81" i="36"/>
  <c r="O78" i="36"/>
  <c r="O77" i="36"/>
  <c r="O76" i="36"/>
  <c r="O75" i="36"/>
  <c r="O74" i="36"/>
  <c r="J137" i="36" s="1"/>
  <c r="M137" i="36" s="1"/>
  <c r="O73" i="36"/>
  <c r="Q73" i="36" s="1"/>
  <c r="O72" i="36"/>
  <c r="O71" i="36"/>
  <c r="Q71" i="36" s="1"/>
  <c r="O70" i="36"/>
  <c r="N70" i="36"/>
  <c r="M70" i="36"/>
  <c r="L70" i="36"/>
  <c r="K70" i="36"/>
  <c r="J70" i="36"/>
  <c r="I70" i="36"/>
  <c r="H70" i="36"/>
  <c r="G70" i="36"/>
  <c r="F70" i="36"/>
  <c r="E70" i="36"/>
  <c r="Q69" i="36"/>
  <c r="O69" i="36"/>
  <c r="O68" i="36"/>
  <c r="O67" i="36"/>
  <c r="O66" i="36"/>
  <c r="Q66" i="36" s="1"/>
  <c r="E81" i="36" s="1"/>
  <c r="E89" i="36" s="1"/>
  <c r="O65" i="36"/>
  <c r="O64" i="36"/>
  <c r="O63" i="36"/>
  <c r="O86" i="36" s="1"/>
  <c r="O62" i="36"/>
  <c r="Q58" i="36" s="1"/>
  <c r="J93" i="36" s="1"/>
  <c r="O93" i="36" s="1"/>
  <c r="O61" i="36"/>
  <c r="O84" i="36" s="1"/>
  <c r="O60" i="36"/>
  <c r="O83" i="36" s="1"/>
  <c r="J96" i="36" s="1"/>
  <c r="O96" i="36" s="1"/>
  <c r="O59" i="36"/>
  <c r="O82" i="36" s="1"/>
  <c r="J95" i="36" s="1"/>
  <c r="O95" i="36" s="1"/>
  <c r="O58" i="36"/>
  <c r="N57" i="36"/>
  <c r="M57" i="36"/>
  <c r="L57" i="36"/>
  <c r="K57" i="36"/>
  <c r="J57" i="36"/>
  <c r="I57" i="36"/>
  <c r="H57" i="36"/>
  <c r="G57" i="36"/>
  <c r="F57" i="36"/>
  <c r="E57" i="36"/>
  <c r="O57" i="36" s="1"/>
  <c r="N56" i="36"/>
  <c r="M56" i="36"/>
  <c r="L56" i="36"/>
  <c r="K56" i="36"/>
  <c r="J56" i="36"/>
  <c r="I56" i="36"/>
  <c r="H56" i="36"/>
  <c r="G56" i="36"/>
  <c r="F56" i="36"/>
  <c r="E56" i="36"/>
  <c r="C56" i="36" s="1"/>
  <c r="J92" i="36" s="1"/>
  <c r="O92" i="36" s="1"/>
  <c r="N55" i="36"/>
  <c r="M55" i="36"/>
  <c r="L55" i="36"/>
  <c r="K55" i="36"/>
  <c r="J55" i="36"/>
  <c r="I55" i="36"/>
  <c r="H55" i="36"/>
  <c r="G55" i="36"/>
  <c r="F55" i="36"/>
  <c r="E55" i="36"/>
  <c r="C55" i="36" s="1"/>
  <c r="R54" i="36"/>
  <c r="Q54" i="36"/>
  <c r="P54" i="36"/>
  <c r="O54" i="36"/>
  <c r="Q53" i="36"/>
  <c r="P53" i="36"/>
  <c r="O53" i="36"/>
  <c r="R53" i="36" s="1"/>
  <c r="Q52" i="36"/>
  <c r="P52" i="36"/>
  <c r="O52" i="36"/>
  <c r="R52" i="36" s="1"/>
  <c r="Q51" i="36"/>
  <c r="P51" i="36"/>
  <c r="O51" i="36"/>
  <c r="R51" i="36" s="1"/>
  <c r="Q50" i="36"/>
  <c r="P50" i="36"/>
  <c r="O50" i="36"/>
  <c r="R50" i="36" s="1"/>
  <c r="R49" i="36"/>
  <c r="Q49" i="36"/>
  <c r="P49" i="36"/>
  <c r="O49" i="36"/>
  <c r="Q48" i="36"/>
  <c r="P48" i="36"/>
  <c r="O48" i="36"/>
  <c r="R48" i="36" s="1"/>
  <c r="Q47" i="36"/>
  <c r="P47" i="36"/>
  <c r="O47" i="36"/>
  <c r="R47" i="36" s="1"/>
  <c r="Q46" i="36"/>
  <c r="P46" i="36"/>
  <c r="O46" i="36"/>
  <c r="R46" i="36" s="1"/>
  <c r="Q45" i="36"/>
  <c r="P45" i="36"/>
  <c r="O45" i="36"/>
  <c r="R45" i="36" s="1"/>
  <c r="R44" i="36"/>
  <c r="Q44" i="36"/>
  <c r="P44" i="36"/>
  <c r="O44" i="36"/>
  <c r="Q43" i="36"/>
  <c r="P43" i="36"/>
  <c r="O43" i="36"/>
  <c r="R43" i="36" s="1"/>
  <c r="Q42" i="36"/>
  <c r="P42" i="36"/>
  <c r="O42" i="36"/>
  <c r="R42" i="36" s="1"/>
  <c r="Q41" i="36"/>
  <c r="P41" i="36"/>
  <c r="O41" i="36"/>
  <c r="R41" i="36" s="1"/>
  <c r="Q40" i="36"/>
  <c r="P40" i="36"/>
  <c r="O40" i="36"/>
  <c r="R40" i="36" s="1"/>
  <c r="R39" i="36"/>
  <c r="Q39" i="36"/>
  <c r="P39" i="36"/>
  <c r="O39" i="36"/>
  <c r="Q38" i="36"/>
  <c r="P38" i="36"/>
  <c r="O38" i="36"/>
  <c r="R38" i="36" s="1"/>
  <c r="Q37" i="36"/>
  <c r="P37" i="36"/>
  <c r="O37" i="36"/>
  <c r="R37" i="36" s="1"/>
  <c r="Q36" i="36"/>
  <c r="P36" i="36"/>
  <c r="O36" i="36"/>
  <c r="R36" i="36" s="1"/>
  <c r="Q35" i="36"/>
  <c r="P35" i="36"/>
  <c r="O35" i="36"/>
  <c r="R35" i="36" s="1"/>
  <c r="R34" i="36"/>
  <c r="Q34" i="36"/>
  <c r="P34" i="36"/>
  <c r="O34" i="36"/>
  <c r="Q33" i="36"/>
  <c r="P33" i="36"/>
  <c r="O33" i="36"/>
  <c r="R33" i="36" s="1"/>
  <c r="Q32" i="36"/>
  <c r="P32" i="36"/>
  <c r="O32" i="36"/>
  <c r="R32" i="36" s="1"/>
  <c r="Q31" i="36"/>
  <c r="P31" i="36"/>
  <c r="O31" i="36"/>
  <c r="R31" i="36" s="1"/>
  <c r="Q30" i="36"/>
  <c r="P30" i="36"/>
  <c r="O30" i="36"/>
  <c r="R30" i="36" s="1"/>
  <c r="R29" i="36"/>
  <c r="Q29" i="36"/>
  <c r="P29" i="36"/>
  <c r="O29" i="36"/>
  <c r="Q28" i="36"/>
  <c r="P28" i="36"/>
  <c r="O28" i="36"/>
  <c r="R28" i="36" s="1"/>
  <c r="Q27" i="36"/>
  <c r="P27" i="36"/>
  <c r="O27" i="36"/>
  <c r="R27" i="36" s="1"/>
  <c r="Q26" i="36"/>
  <c r="P26" i="36"/>
  <c r="O26" i="36"/>
  <c r="R26" i="36" s="1"/>
  <c r="Q25" i="36"/>
  <c r="P25" i="36"/>
  <c r="O25" i="36"/>
  <c r="R25" i="36" s="1"/>
  <c r="R24" i="36"/>
  <c r="Q24" i="36"/>
  <c r="P24" i="36"/>
  <c r="O24" i="36"/>
  <c r="Q23" i="36"/>
  <c r="P23" i="36"/>
  <c r="O23" i="36"/>
  <c r="R23" i="36" s="1"/>
  <c r="Q22" i="36"/>
  <c r="P22" i="36"/>
  <c r="O22" i="36"/>
  <c r="R22" i="36" s="1"/>
  <c r="Q21" i="36"/>
  <c r="P21" i="36"/>
  <c r="O21" i="36"/>
  <c r="R21" i="36" s="1"/>
  <c r="Q20" i="36"/>
  <c r="P20" i="36"/>
  <c r="O20" i="36"/>
  <c r="R20" i="36" s="1"/>
  <c r="Q19" i="36"/>
  <c r="R19" i="36" s="1"/>
  <c r="P19" i="36"/>
  <c r="O19" i="36"/>
  <c r="Q18" i="36"/>
  <c r="P18" i="36"/>
  <c r="O18" i="36"/>
  <c r="R18" i="36" s="1"/>
  <c r="Q17" i="36"/>
  <c r="P17" i="36"/>
  <c r="O17" i="36"/>
  <c r="R17" i="36" s="1"/>
  <c r="Q16" i="36"/>
  <c r="P16" i="36"/>
  <c r="O16" i="36"/>
  <c r="R16" i="36" s="1"/>
  <c r="Q15" i="36"/>
  <c r="P15" i="36"/>
  <c r="O15" i="36"/>
  <c r="R15" i="36" s="1"/>
  <c r="Q14" i="36"/>
  <c r="R14" i="36" s="1"/>
  <c r="P14" i="36"/>
  <c r="O14" i="36"/>
  <c r="Q13" i="36"/>
  <c r="P13" i="36"/>
  <c r="O13" i="36"/>
  <c r="R13" i="36" s="1"/>
  <c r="Q12" i="36"/>
  <c r="P12" i="36"/>
  <c r="O12" i="36"/>
  <c r="R12" i="36" s="1"/>
  <c r="Q11" i="36"/>
  <c r="P11" i="36"/>
  <c r="O11" i="36"/>
  <c r="R11" i="36" s="1"/>
  <c r="Q10" i="36"/>
  <c r="P10" i="36"/>
  <c r="O10" i="36"/>
  <c r="R10" i="36" s="1"/>
  <c r="Q9" i="36"/>
  <c r="P9" i="36"/>
  <c r="O9" i="36"/>
  <c r="R9" i="36" s="1"/>
  <c r="Q8" i="36"/>
  <c r="Q56" i="36" s="1"/>
  <c r="P8" i="36"/>
  <c r="P56" i="36" s="1"/>
  <c r="O8" i="36"/>
  <c r="R8" i="36" s="1"/>
  <c r="R7" i="36" l="1"/>
  <c r="C81" i="36" s="1"/>
  <c r="C89" i="36" s="1"/>
  <c r="J130" i="36"/>
  <c r="M130" i="36" s="1"/>
  <c r="J91" i="36"/>
  <c r="O91" i="36" s="1"/>
  <c r="O100" i="36" s="1"/>
  <c r="K105" i="36"/>
  <c r="O56" i="36"/>
  <c r="D81" i="36" s="1"/>
  <c r="D89" i="36" s="1"/>
  <c r="O85" i="36"/>
  <c r="O89" i="36" s="1"/>
  <c r="J133" i="36" s="1"/>
  <c r="M133" i="36" s="1"/>
  <c r="I36" i="26"/>
  <c r="M140" i="36" l="1"/>
  <c r="E144" i="36" s="1"/>
  <c r="O144" i="36" s="1"/>
  <c r="K106" i="36"/>
  <c r="P106" i="36" s="1"/>
  <c r="E105" i="36"/>
  <c r="P37" i="26"/>
  <c r="O37" i="26"/>
  <c r="N37" i="26"/>
  <c r="M37" i="26"/>
  <c r="L37" i="26"/>
  <c r="K37" i="26"/>
  <c r="J37" i="26"/>
  <c r="I37" i="26"/>
  <c r="P36" i="26"/>
  <c r="O36" i="26"/>
  <c r="N36" i="26"/>
  <c r="M36" i="26"/>
  <c r="L36" i="26"/>
  <c r="K36" i="26"/>
  <c r="J36" i="26"/>
</calcChain>
</file>

<file path=xl/sharedStrings.xml><?xml version="1.0" encoding="utf-8"?>
<sst xmlns="http://schemas.openxmlformats.org/spreadsheetml/2006/main" count="680" uniqueCount="290">
  <si>
    <t>年　　　　月　　　日～　　　月　　　日</t>
    <rPh sb="0" eb="1">
      <t>ネン</t>
    </rPh>
    <rPh sb="5" eb="6">
      <t>ツキ</t>
    </rPh>
    <rPh sb="9" eb="10">
      <t>ヒ</t>
    </rPh>
    <rPh sb="14" eb="15">
      <t>ツキ</t>
    </rPh>
    <rPh sb="18" eb="19">
      <t>ヒ</t>
    </rPh>
    <phoneticPr fontId="1"/>
  </si>
  <si>
    <t>参加人数</t>
    <rPh sb="0" eb="2">
      <t>サンカ</t>
    </rPh>
    <rPh sb="2" eb="4">
      <t>ニンズウ</t>
    </rPh>
    <phoneticPr fontId="1"/>
  </si>
  <si>
    <t>氏名</t>
    <rPh sb="0" eb="2">
      <t>シメイ</t>
    </rPh>
    <phoneticPr fontId="1"/>
  </si>
  <si>
    <t>学校名</t>
    <rPh sb="0" eb="2">
      <t>ガッコウ</t>
    </rPh>
    <rPh sb="2" eb="3">
      <t>メイ</t>
    </rPh>
    <phoneticPr fontId="1"/>
  </si>
  <si>
    <t>技能証明</t>
    <rPh sb="0" eb="2">
      <t>ギノウ</t>
    </rPh>
    <rPh sb="2" eb="4">
      <t>ショウメイ</t>
    </rPh>
    <phoneticPr fontId="1"/>
  </si>
  <si>
    <t>有効期間</t>
    <rPh sb="0" eb="2">
      <t>ユウコウ</t>
    </rPh>
    <rPh sb="2" eb="4">
      <t>キカン</t>
    </rPh>
    <phoneticPr fontId="1"/>
  </si>
  <si>
    <t>氏　名</t>
    <rPh sb="0" eb="1">
      <t>シ</t>
    </rPh>
    <rPh sb="2" eb="3">
      <t>メイ</t>
    </rPh>
    <phoneticPr fontId="1"/>
  </si>
  <si>
    <t>学年</t>
    <rPh sb="0" eb="1">
      <t>ガク</t>
    </rPh>
    <rPh sb="1" eb="2">
      <t>トシ</t>
    </rPh>
    <phoneticPr fontId="1"/>
  </si>
  <si>
    <t>訓練期間</t>
    <rPh sb="0" eb="2">
      <t>クンレン</t>
    </rPh>
    <rPh sb="2" eb="4">
      <t>キカン</t>
    </rPh>
    <phoneticPr fontId="1"/>
  </si>
  <si>
    <t>担当日</t>
    <rPh sb="0" eb="2">
      <t>タントウ</t>
    </rPh>
    <rPh sb="2" eb="3">
      <t>ビ</t>
    </rPh>
    <phoneticPr fontId="1"/>
  </si>
  <si>
    <t>　　　月　　日～　　　月　　日</t>
    <rPh sb="3" eb="4">
      <t>ツキ</t>
    </rPh>
    <rPh sb="6" eb="7">
      <t>ヒ</t>
    </rPh>
    <rPh sb="11" eb="12">
      <t>ツキ</t>
    </rPh>
    <rPh sb="14" eb="15">
      <t>ヒ</t>
    </rPh>
    <phoneticPr fontId="1"/>
  </si>
  <si>
    <t>曳　航　機</t>
    <rPh sb="0" eb="1">
      <t>ヒキ</t>
    </rPh>
    <rPh sb="2" eb="3">
      <t>ワタル</t>
    </rPh>
    <rPh sb="4" eb="5">
      <t>キ</t>
    </rPh>
    <phoneticPr fontId="1"/>
  </si>
  <si>
    <t>整　備　士</t>
    <rPh sb="0" eb="1">
      <t>ヒトシ</t>
    </rPh>
    <rPh sb="2" eb="3">
      <t>ビ</t>
    </rPh>
    <rPh sb="4" eb="5">
      <t>シ</t>
    </rPh>
    <phoneticPr fontId="1"/>
  </si>
  <si>
    <t>※各係りの担当者は　備考欄に役職名と連絡先（携帯No.)を記入する。班長、会計、ウインチは必ず。</t>
    <rPh sb="1" eb="3">
      <t>カクカカ</t>
    </rPh>
    <rPh sb="5" eb="8">
      <t>タントウシャ</t>
    </rPh>
    <rPh sb="10" eb="12">
      <t>ビコウ</t>
    </rPh>
    <rPh sb="12" eb="13">
      <t>ラン</t>
    </rPh>
    <rPh sb="14" eb="17">
      <t>ヤクショクメイ</t>
    </rPh>
    <rPh sb="18" eb="21">
      <t>レンラクサキ</t>
    </rPh>
    <rPh sb="22" eb="24">
      <t>ケイタイ</t>
    </rPh>
    <rPh sb="29" eb="31">
      <t>キニュウ</t>
    </rPh>
    <rPh sb="34" eb="36">
      <t>ハンチョウ</t>
    </rPh>
    <rPh sb="37" eb="39">
      <t>カイケイ</t>
    </rPh>
    <rPh sb="45" eb="46">
      <t>カナラ</t>
    </rPh>
    <phoneticPr fontId="1"/>
  </si>
  <si>
    <t>上級滑空機の整備士</t>
    <rPh sb="0" eb="2">
      <t>ジョウキュウ</t>
    </rPh>
    <rPh sb="2" eb="4">
      <t>カックウ</t>
    </rPh>
    <rPh sb="4" eb="5">
      <t>キ</t>
    </rPh>
    <rPh sb="6" eb="9">
      <t>セイビシ</t>
    </rPh>
    <phoneticPr fontId="1"/>
  </si>
  <si>
    <t>資格</t>
    <rPh sb="0" eb="2">
      <t>シカク</t>
    </rPh>
    <phoneticPr fontId="1"/>
  </si>
  <si>
    <t>無線従事者</t>
    <rPh sb="0" eb="2">
      <t>ムセン</t>
    </rPh>
    <rPh sb="2" eb="5">
      <t>ジュウジシャ</t>
    </rPh>
    <phoneticPr fontId="1"/>
  </si>
  <si>
    <t>航空無線(VHF)の免許</t>
    <rPh sb="0" eb="2">
      <t>コウクウ</t>
    </rPh>
    <rPh sb="2" eb="4">
      <t>ムセン</t>
    </rPh>
    <rPh sb="10" eb="12">
      <t>メンキョ</t>
    </rPh>
    <phoneticPr fontId="1"/>
  </si>
  <si>
    <t>大　　学　　名</t>
    <rPh sb="0" eb="1">
      <t>ダイ</t>
    </rPh>
    <rPh sb="3" eb="4">
      <t>ガク</t>
    </rPh>
    <rPh sb="6" eb="7">
      <t>メイ</t>
    </rPh>
    <phoneticPr fontId="1"/>
  </si>
  <si>
    <t>指導員No.</t>
    <rPh sb="0" eb="3">
      <t>シドウイン</t>
    </rPh>
    <phoneticPr fontId="1"/>
  </si>
  <si>
    <t>氏　名　　（連絡先）</t>
    <rPh sb="0" eb="1">
      <t>シ</t>
    </rPh>
    <rPh sb="2" eb="3">
      <t>メイ</t>
    </rPh>
    <rPh sb="6" eb="9">
      <t>レンラクサキ</t>
    </rPh>
    <phoneticPr fontId="1"/>
  </si>
  <si>
    <t>グライダー訓練用（26.342MHz）の免許</t>
    <rPh sb="5" eb="7">
      <t>クンレン</t>
    </rPh>
    <rPh sb="7" eb="8">
      <t>ヨウ</t>
    </rPh>
    <rPh sb="20" eb="22">
      <t>メンキョ</t>
    </rPh>
    <phoneticPr fontId="1"/>
  </si>
  <si>
    <t>身体検査または
練習許可書</t>
    <rPh sb="0" eb="2">
      <t>シンタイ</t>
    </rPh>
    <rPh sb="2" eb="4">
      <t>ケンサ</t>
    </rPh>
    <rPh sb="8" eb="10">
      <t>レンシュウ</t>
    </rPh>
    <rPh sb="10" eb="13">
      <t>キョカショ</t>
    </rPh>
    <phoneticPr fontId="1"/>
  </si>
  <si>
    <t>書式　1</t>
    <rPh sb="0" eb="2">
      <t>ショシキ</t>
    </rPh>
    <phoneticPr fontId="1"/>
  </si>
  <si>
    <t>合宿形態</t>
    <phoneticPr fontId="1"/>
  </si>
  <si>
    <t>備　考
（役職、教証番号など）</t>
    <rPh sb="0" eb="1">
      <t>ビ</t>
    </rPh>
    <rPh sb="2" eb="3">
      <t>コウ</t>
    </rPh>
    <rPh sb="5" eb="7">
      <t>ヤクショク</t>
    </rPh>
    <rPh sb="8" eb="9">
      <t>キョウ</t>
    </rPh>
    <rPh sb="9" eb="10">
      <t>ショウ</t>
    </rPh>
    <rPh sb="10" eb="12">
      <t>バンゴウ</t>
    </rPh>
    <phoneticPr fontId="1"/>
  </si>
  <si>
    <t>参加者名簿</t>
    <rPh sb="0" eb="3">
      <t>サンカシャ</t>
    </rPh>
    <rPh sb="3" eb="5">
      <t>メイボ</t>
    </rPh>
    <phoneticPr fontId="1"/>
  </si>
  <si>
    <t>書式　2</t>
    <rPh sb="0" eb="2">
      <t>ショシキ</t>
    </rPh>
    <phoneticPr fontId="1"/>
  </si>
  <si>
    <t>訓練届　No.</t>
    <rPh sb="0" eb="2">
      <t>クンレン</t>
    </rPh>
    <rPh sb="2" eb="3">
      <t>トドケ</t>
    </rPh>
    <phoneticPr fontId="1"/>
  </si>
  <si>
    <t>連絡先(携帯)</t>
    <rPh sb="0" eb="3">
      <t>レンラクサキ</t>
    </rPh>
    <rPh sb="4" eb="6">
      <t>ケイタイ</t>
    </rPh>
    <phoneticPr fontId="1"/>
  </si>
  <si>
    <t>書類記入者</t>
    <rPh sb="0" eb="2">
      <t>ショルイ</t>
    </rPh>
    <rPh sb="2" eb="4">
      <t>キニュウ</t>
    </rPh>
    <rPh sb="4" eb="5">
      <t>シャ</t>
    </rPh>
    <phoneticPr fontId="1"/>
  </si>
  <si>
    <t>※指導教官は教育証明番号を備考欄に記入する。</t>
    <rPh sb="1" eb="3">
      <t>シドウ</t>
    </rPh>
    <rPh sb="3" eb="5">
      <t>キョウカン</t>
    </rPh>
    <rPh sb="6" eb="8">
      <t>キョウイク</t>
    </rPh>
    <rPh sb="8" eb="10">
      <t>ショウメイ</t>
    </rPh>
    <rPh sb="10" eb="12">
      <t>バンゴウ</t>
    </rPh>
    <rPh sb="13" eb="15">
      <t>ビコウ</t>
    </rPh>
    <rPh sb="15" eb="16">
      <t>ラン</t>
    </rPh>
    <rPh sb="17" eb="19">
      <t>キニュウ</t>
    </rPh>
    <phoneticPr fontId="1"/>
  </si>
  <si>
    <t>施設使用期間</t>
    <rPh sb="0" eb="2">
      <t>シセツ</t>
    </rPh>
    <rPh sb="2" eb="4">
      <t>シヨウ</t>
    </rPh>
    <rPh sb="4" eb="6">
      <t>キカン</t>
    </rPh>
    <phoneticPr fontId="1"/>
  </si>
  <si>
    <t>～</t>
    <phoneticPr fontId="1"/>
  </si>
  <si>
    <t>～</t>
    <phoneticPr fontId="1"/>
  </si>
  <si>
    <t>大学名</t>
  </si>
  <si>
    <t>利　用　期　日</t>
  </si>
  <si>
    <t>大学</t>
  </si>
  <si>
    <t>～</t>
  </si>
  <si>
    <t>記入者</t>
  </si>
  <si>
    <t>滑空場</t>
  </si>
  <si>
    <t xml:space="preserve"> 施設利用記録</t>
  </si>
  <si>
    <t>学年</t>
  </si>
  <si>
    <t>宿泊日数合計</t>
  </si>
  <si>
    <t>合計</t>
  </si>
  <si>
    <t>日帰り小計</t>
  </si>
  <si>
    <t>滑空機</t>
  </si>
  <si>
    <t>型式</t>
  </si>
  <si>
    <t>登録記号</t>
  </si>
  <si>
    <t>所属</t>
  </si>
  <si>
    <t>1号機</t>
  </si>
  <si>
    <t>2号機</t>
  </si>
  <si>
    <t>　格　納　庫　（　利用日に○　）</t>
  </si>
  <si>
    <t>　整備工場　（　利用日に○　）</t>
  </si>
  <si>
    <t>参加人数</t>
  </si>
  <si>
    <t>合　　計</t>
  </si>
  <si>
    <t>施設利用料等の精算</t>
  </si>
  <si>
    <t>円</t>
  </si>
  <si>
    <t>×</t>
  </si>
  <si>
    <t>但し</t>
  </si>
  <si>
    <t>担　当</t>
  </si>
  <si>
    <t>発　 航　 記　 録</t>
  </si>
  <si>
    <t>　　　　　　　妻沼滑空場</t>
  </si>
  <si>
    <t>教官氏名   　　　 　　　　　　　　　　　</t>
  </si>
  <si>
    <t>天候　　風向、風速　　　　/　　m　　　　　　　　　</t>
  </si>
  <si>
    <t>離　脱</t>
  </si>
  <si>
    <t>着　陸　　</t>
  </si>
  <si>
    <t>飛　行</t>
  </si>
  <si>
    <t>飛　行　　時　間</t>
  </si>
  <si>
    <t>備　考（科目他）</t>
  </si>
  <si>
    <t>時　刻</t>
  </si>
  <si>
    <t>高　度</t>
  </si>
  <si>
    <t>時　間</t>
  </si>
  <si>
    <t>JA</t>
  </si>
  <si>
    <t>No.</t>
  </si>
  <si>
    <t>搭 乗 者</t>
  </si>
  <si>
    <t>前  席</t>
  </si>
  <si>
    <t>後  席</t>
  </si>
  <si>
    <t>No.</t>
    <phoneticPr fontId="1"/>
  </si>
  <si>
    <r>
      <t xml:space="preserve">訓　練　届
</t>
    </r>
    <r>
      <rPr>
        <b/>
        <sz val="10"/>
        <rFont val="ＭＳ Ｐゴシック"/>
        <family val="3"/>
        <charset val="128"/>
      </rPr>
      <t>(実施計画・施設使用届け）</t>
    </r>
    <rPh sb="0" eb="1">
      <t>クン</t>
    </rPh>
    <rPh sb="2" eb="3">
      <t>ネリ</t>
    </rPh>
    <rPh sb="4" eb="5">
      <t>トドケ</t>
    </rPh>
    <rPh sb="7" eb="9">
      <t>ジッシ</t>
    </rPh>
    <rPh sb="9" eb="11">
      <t>ケイカク</t>
    </rPh>
    <rPh sb="12" eb="14">
      <t>シセツ</t>
    </rPh>
    <rPh sb="14" eb="16">
      <t>シヨウ</t>
    </rPh>
    <rPh sb="16" eb="17">
      <t>トド</t>
    </rPh>
    <phoneticPr fontId="1"/>
  </si>
  <si>
    <t>単独　／　合同（　　　　　　大学）</t>
    <phoneticPr fontId="1"/>
  </si>
  <si>
    <t>　</t>
    <phoneticPr fontId="1"/>
  </si>
  <si>
    <t>ウインチ・航空機曳航</t>
    <rPh sb="5" eb="8">
      <t>コウクウキ</t>
    </rPh>
    <phoneticPr fontId="1"/>
  </si>
  <si>
    <t xml:space="preserve"> 　　　　　　　　　　　　　　　　　　　　　大学  合宿</t>
    <phoneticPr fontId="1"/>
  </si>
  <si>
    <t>JA05KH</t>
    <phoneticPr fontId="29"/>
  </si>
  <si>
    <t xml:space="preserve">訓 練 報 告 書 </t>
    <phoneticPr fontId="29"/>
  </si>
  <si>
    <t>○</t>
  </si>
  <si>
    <t>-</t>
  </si>
  <si>
    <t>日</t>
    <phoneticPr fontId="29"/>
  </si>
  <si>
    <t>連絡先</t>
    <phoneticPr fontId="29"/>
  </si>
  <si>
    <t>JA2520</t>
    <phoneticPr fontId="29"/>
  </si>
  <si>
    <t>JA2379</t>
    <phoneticPr fontId="29"/>
  </si>
  <si>
    <t>学連　4連ウインチ
(曳航日誌から写す）</t>
  </si>
  <si>
    <t>合　　　計</t>
  </si>
  <si>
    <t>延人数</t>
  </si>
  <si>
    <t>飛行時間</t>
  </si>
  <si>
    <t>登録番号</t>
  </si>
  <si>
    <t>計</t>
  </si>
  <si>
    <t>振込先　三井住友銀行　新橋支店　普通１５４１２４０　　　口座名　財団法人日本学生航空連盟</t>
  </si>
  <si>
    <t>期間</t>
  </si>
  <si>
    <t>e-mail：</t>
  </si>
  <si>
    <t>連絡先：</t>
  </si>
  <si>
    <t>ステップワゴン</t>
    <phoneticPr fontId="29"/>
  </si>
  <si>
    <t>ゆうちょ銀行からの振り込み</t>
  </si>
  <si>
    <t>記号　１０１２０　番号　２２９０５３１</t>
  </si>
  <si>
    <t>他の金融機関からの振り込み</t>
  </si>
  <si>
    <t>店名　〇一八（ゼロイチハチ）　店番　０１８</t>
  </si>
  <si>
    <t>普通預金　０２２９０５３</t>
  </si>
  <si>
    <t>シャ）ヒガシニホンガクセイコウクウレンメイ</t>
  </si>
  <si>
    <t>出　発</t>
    <phoneticPr fontId="1"/>
  </si>
  <si>
    <r>
      <t>有無(</t>
    </r>
    <r>
      <rPr>
        <b/>
        <sz val="9"/>
        <rFont val="Segoe UI Symbol"/>
        <family val="1"/>
      </rPr>
      <t>✓</t>
    </r>
    <r>
      <rPr>
        <b/>
        <sz val="9"/>
        <rFont val="ＭＳ 明朝"/>
        <family val="1"/>
        <charset val="128"/>
      </rPr>
      <t>)</t>
    </r>
    <rPh sb="0" eb="2">
      <t>ウム</t>
    </rPh>
    <phoneticPr fontId="1"/>
  </si>
  <si>
    <r>
      <t>　　　　年　　月　　日</t>
    </r>
    <r>
      <rPr>
        <b/>
        <i/>
        <u/>
        <sz val="10"/>
        <rFont val="ＭＳ Ｐ明朝"/>
        <family val="1"/>
        <charset val="128"/>
      </rPr>
      <t xml:space="preserve">No  </t>
    </r>
    <r>
      <rPr>
        <b/>
        <i/>
        <u/>
        <sz val="10"/>
        <color indexed="9"/>
        <rFont val="ＭＳ Ｐ明朝"/>
        <family val="1"/>
        <charset val="128"/>
      </rPr>
      <t>.</t>
    </r>
    <phoneticPr fontId="1"/>
  </si>
  <si>
    <t>到着
通知</t>
    <rPh sb="0" eb="2">
      <t>トウチャク</t>
    </rPh>
    <rPh sb="3" eb="5">
      <t>ツウチ</t>
    </rPh>
    <phoneticPr fontId="1"/>
  </si>
  <si>
    <r>
      <rPr>
        <b/>
        <sz val="6"/>
        <rFont val="ＭＳ 明朝"/>
        <family val="1"/>
        <charset val="128"/>
      </rPr>
      <t>飛行計画</t>
    </r>
    <r>
      <rPr>
        <b/>
        <sz val="8"/>
        <rFont val="ＭＳ 明朝"/>
        <family val="1"/>
        <charset val="128"/>
      </rPr>
      <t xml:space="preserve">
</t>
    </r>
    <r>
      <rPr>
        <b/>
        <sz val="9"/>
        <rFont val="ＭＳ 明朝"/>
        <family val="1"/>
        <charset val="128"/>
      </rPr>
      <t>通報</t>
    </r>
    <rPh sb="0" eb="2">
      <t>ヒコウ</t>
    </rPh>
    <rPh sb="2" eb="4">
      <t>ケイカク</t>
    </rPh>
    <rPh sb="5" eb="7">
      <t>ツウホウ</t>
    </rPh>
    <phoneticPr fontId="1"/>
  </si>
  <si>
    <t>記入日</t>
    <rPh sb="0" eb="3">
      <t>キニュウビ</t>
    </rPh>
    <phoneticPr fontId="29"/>
  </si>
  <si>
    <t>合宿日数</t>
  </si>
  <si>
    <t>飛行日数</t>
  </si>
  <si>
    <t xml:space="preserve"> 飛行記録（回数） 及び</t>
  </si>
  <si>
    <t>記入要領</t>
  </si>
  <si>
    <t xml:space="preserve"> 回数：半角数字 　宿泊：○(記号) 　　宿明けで訓練参加：－（半角横棒）  　日帰り：日　   </t>
    <rPh sb="15" eb="17">
      <t>キゴウ</t>
    </rPh>
    <rPh sb="32" eb="34">
      <t>ハンカク</t>
    </rPh>
    <phoneticPr fontId="29"/>
  </si>
  <si>
    <r>
      <t xml:space="preserve"> 宿明けで帰宅、妻沼にいない：</t>
    </r>
    <r>
      <rPr>
        <b/>
        <sz val="11"/>
        <color rgb="FF000000"/>
        <rFont val="ＭＳ Ｐ明朝"/>
        <family val="1"/>
        <charset val="128"/>
      </rPr>
      <t>×</t>
    </r>
    <r>
      <rPr>
        <sz val="11"/>
        <color rgb="FF000000"/>
        <rFont val="ＭＳ Ｐ明朝"/>
        <family val="1"/>
        <charset val="128"/>
      </rPr>
      <t>　（必ず記入のこと）　</t>
    </r>
    <phoneticPr fontId="29"/>
  </si>
  <si>
    <t>氏  　名</t>
  </si>
  <si>
    <t>宿泊小計</t>
  </si>
  <si>
    <t>日帰り日数合計</t>
  </si>
  <si>
    <t>ASK21</t>
  </si>
  <si>
    <t>JA2520</t>
  </si>
  <si>
    <t>JA05KH</t>
  </si>
  <si>
    <t>JA2379</t>
  </si>
  <si>
    <t>ウインチ等</t>
  </si>
  <si>
    <t>〇〇大ウインチ</t>
  </si>
  <si>
    <t>飛行機曳航</t>
  </si>
  <si>
    <t>共用車</t>
  </si>
  <si>
    <t>バネット</t>
  </si>
  <si>
    <t>ゴルフカート</t>
    <phoneticPr fontId="29"/>
  </si>
  <si>
    <t>索がらみ　（　抜いた長さ　）</t>
  </si>
  <si>
    <t>HＦ無線機　（　利用台数　）</t>
    <rPh sb="2" eb="4">
      <t>ムセン</t>
    </rPh>
    <phoneticPr fontId="29"/>
  </si>
  <si>
    <t>　そ　の　他　（　利用日に○　）</t>
  </si>
  <si>
    <t>訓練内容の集計</t>
    <phoneticPr fontId="29"/>
  </si>
  <si>
    <t>回数</t>
  </si>
  <si>
    <t>学連</t>
    <rPh sb="0" eb="2">
      <t>ガクレン</t>
    </rPh>
    <phoneticPr fontId="29"/>
  </si>
  <si>
    <t xml:space="preserve"> HF無線機使用料</t>
  </si>
  <si>
    <t xml:space="preserve"> 格納庫・整備工場　使用料</t>
  </si>
  <si>
    <t xml:space="preserve"> その他使用料</t>
  </si>
  <si>
    <t>(1)+(2)+(3)+(4)+(5)+(6)+(7)</t>
  </si>
  <si>
    <t xml:space="preserve"> </t>
  </si>
  <si>
    <t>請　求　書</t>
    <phoneticPr fontId="29"/>
  </si>
  <si>
    <t>大学航空部様</t>
    <rPh sb="2" eb="6">
      <t>コウクウブサマ</t>
    </rPh>
    <phoneticPr fontId="29"/>
  </si>
  <si>
    <t>栗山　　修</t>
    <rPh sb="0" eb="2">
      <t>クリヤマ</t>
    </rPh>
    <rPh sb="4" eb="5">
      <t>オサム</t>
    </rPh>
    <phoneticPr fontId="29"/>
  </si>
  <si>
    <r>
      <t>報告確認日から</t>
    </r>
    <r>
      <rPr>
        <b/>
        <u/>
        <sz val="11"/>
        <rFont val="ＭＳ 明朝"/>
        <family val="1"/>
        <charset val="128"/>
      </rPr>
      <t>７日以内</t>
    </r>
    <r>
      <rPr>
        <b/>
        <sz val="11"/>
        <rFont val="ＭＳ 明朝"/>
        <family val="1"/>
        <charset val="128"/>
      </rPr>
      <t>に振り込んでください。</t>
    </r>
    <phoneticPr fontId="29"/>
  </si>
  <si>
    <t>東日本学生航空連盟精算書</t>
  </si>
  <si>
    <t>@</t>
    <phoneticPr fontId="29"/>
  </si>
  <si>
    <t>機　材</t>
  </si>
  <si>
    <t>学連　４連ウインチ
(曳航日誌から写す）</t>
  </si>
  <si>
    <t>航空機曳航</t>
  </si>
  <si>
    <t>ハスキー</t>
  </si>
  <si>
    <t>４連リトリブ単体使用</t>
    <rPh sb="6" eb="10">
      <t>タンタイシヨウ</t>
    </rPh>
    <phoneticPr fontId="29"/>
  </si>
  <si>
    <t>ｽﾃｯﾌﾟﾜｺﾞﾝ</t>
    <phoneticPr fontId="29"/>
  </si>
  <si>
    <t xml:space="preserve"> ４連ウインチ曳航料(積立300円含)</t>
    <rPh sb="11" eb="13">
      <t>ツミタテ</t>
    </rPh>
    <rPh sb="16" eb="17">
      <t>エン</t>
    </rPh>
    <rPh sb="17" eb="18">
      <t>フク</t>
    </rPh>
    <phoneticPr fontId="29"/>
  </si>
  <si>
    <t>学連確認日</t>
    <rPh sb="0" eb="2">
      <t>ガクレン</t>
    </rPh>
    <rPh sb="2" eb="5">
      <t>カクニンビ</t>
    </rPh>
    <phoneticPr fontId="29"/>
  </si>
  <si>
    <t xml:space="preserve"> 布団代</t>
    <rPh sb="1" eb="3">
      <t>フトン</t>
    </rPh>
    <phoneticPr fontId="29"/>
  </si>
  <si>
    <t xml:space="preserve"> 共有車借料</t>
  </si>
  <si>
    <t xml:space="preserve"> ゴルフカート使用料</t>
    <rPh sb="7" eb="10">
      <t>シヨウリョウ</t>
    </rPh>
    <phoneticPr fontId="29"/>
  </si>
  <si>
    <t>学連確認者</t>
    <rPh sb="0" eb="2">
      <t>ガクレン</t>
    </rPh>
    <phoneticPr fontId="29"/>
  </si>
  <si>
    <t xml:space="preserve"> 滑走路維持費</t>
    <phoneticPr fontId="29"/>
  </si>
  <si>
    <t xml:space="preserve"> コピー代</t>
  </si>
  <si>
    <t xml:space="preserve"> 共用リトリブ単体使用料</t>
    <rPh sb="1" eb="3">
      <t>キョウヨウ</t>
    </rPh>
    <rPh sb="7" eb="9">
      <t>タンタイ</t>
    </rPh>
    <phoneticPr fontId="29"/>
  </si>
  <si>
    <t xml:space="preserve"> 端索用鋼索代</t>
    <rPh sb="1" eb="2">
      <t>タン</t>
    </rPh>
    <rPh sb="2" eb="3">
      <t>サク</t>
    </rPh>
    <rPh sb="3" eb="4">
      <t>ヨウ</t>
    </rPh>
    <phoneticPr fontId="29"/>
  </si>
  <si>
    <t xml:space="preserve"> ダイニーマ索代</t>
  </si>
  <si>
    <t xml:space="preserve"> その他</t>
    <phoneticPr fontId="29"/>
  </si>
  <si>
    <t>（　　　　　　）</t>
    <phoneticPr fontId="29"/>
  </si>
  <si>
    <t>大学航空部様</t>
  </si>
  <si>
    <t>※内容確認終了後１週間以内に送金してください。</t>
  </si>
  <si>
    <t>※振込先　</t>
  </si>
  <si>
    <t>－　－</t>
    <phoneticPr fontId="1"/>
  </si>
  <si>
    <t>登録№</t>
    <rPh sb="0" eb="2">
      <t>トウロク</t>
    </rPh>
    <phoneticPr fontId="1"/>
  </si>
  <si>
    <t>型式</t>
    <rPh sb="0" eb="2">
      <t>カタシキ</t>
    </rPh>
    <phoneticPr fontId="1"/>
  </si>
  <si>
    <t>所属</t>
    <rPh sb="0" eb="2">
      <t>ショゾク</t>
    </rPh>
    <phoneticPr fontId="1"/>
  </si>
  <si>
    <t>使用滑空機</t>
    <rPh sb="0" eb="2">
      <t>シヨウ</t>
    </rPh>
    <rPh sb="2" eb="5">
      <t>カックウキ</t>
    </rPh>
    <phoneticPr fontId="1"/>
  </si>
  <si>
    <t>JA</t>
    <phoneticPr fontId="1"/>
  </si>
  <si>
    <t>VHF
有無</t>
    <rPh sb="4" eb="6">
      <t>ウム</t>
    </rPh>
    <phoneticPr fontId="1"/>
  </si>
  <si>
    <t>保険会社</t>
    <rPh sb="0" eb="4">
      <t>ホケンガイシャ</t>
    </rPh>
    <phoneticPr fontId="1"/>
  </si>
  <si>
    <t>　登　録　№</t>
    <rPh sb="1" eb="2">
      <t>ノボル</t>
    </rPh>
    <rPh sb="3" eb="4">
      <t>ロク</t>
    </rPh>
    <phoneticPr fontId="1"/>
  </si>
  <si>
    <t>　名　　　称</t>
    <rPh sb="1" eb="2">
      <t>ナ</t>
    </rPh>
    <rPh sb="5" eb="6">
      <t>ショウ</t>
    </rPh>
    <phoneticPr fontId="1"/>
  </si>
  <si>
    <t>ウインチ認定者名</t>
    <rPh sb="4" eb="6">
      <t>ニンテイ</t>
    </rPh>
    <rPh sb="6" eb="7">
      <t>シャ</t>
    </rPh>
    <rPh sb="7" eb="8">
      <t>メイ</t>
    </rPh>
    <phoneticPr fontId="1"/>
  </si>
  <si>
    <t>曳航パイロット名</t>
    <rPh sb="0" eb="2">
      <t>エイコウ</t>
    </rPh>
    <rPh sb="7" eb="8">
      <t>メイ</t>
    </rPh>
    <phoneticPr fontId="1"/>
  </si>
  <si>
    <t>ウ ィ ン チ</t>
    <phoneticPr fontId="1"/>
  </si>
  <si>
    <t>本届出および報告書は、訓練（飛行・試験・整備などの活動）について予め計画をお届けいただくとともに、活動および各種施設・機材の使用実績をご報告いただき、併せて同使用料金の精算を目的としてご提出いただくものです。</t>
    <rPh sb="0" eb="1">
      <t>ホン</t>
    </rPh>
    <rPh sb="6" eb="9">
      <t>ホウコクショ</t>
    </rPh>
    <rPh sb="11" eb="13">
      <t>クンレン</t>
    </rPh>
    <rPh sb="14" eb="16">
      <t>ヒコウ</t>
    </rPh>
    <rPh sb="17" eb="19">
      <t>シケン</t>
    </rPh>
    <rPh sb="20" eb="22">
      <t>セイビ</t>
    </rPh>
    <rPh sb="25" eb="27">
      <t>カツドウ</t>
    </rPh>
    <rPh sb="32" eb="33">
      <t>アラカジ</t>
    </rPh>
    <rPh sb="34" eb="36">
      <t>ケイカク</t>
    </rPh>
    <rPh sb="38" eb="39">
      <t>トド</t>
    </rPh>
    <rPh sb="49" eb="51">
      <t>カツドウ</t>
    </rPh>
    <rPh sb="54" eb="56">
      <t>カクシュ</t>
    </rPh>
    <rPh sb="56" eb="58">
      <t>シセツ</t>
    </rPh>
    <rPh sb="59" eb="61">
      <t>キザイ</t>
    </rPh>
    <rPh sb="62" eb="64">
      <t>シヨウ</t>
    </rPh>
    <rPh sb="64" eb="66">
      <t>ジッセキ</t>
    </rPh>
    <rPh sb="68" eb="70">
      <t>ホウコク</t>
    </rPh>
    <rPh sb="75" eb="76">
      <t>アワ</t>
    </rPh>
    <rPh sb="78" eb="79">
      <t>ドウ</t>
    </rPh>
    <rPh sb="79" eb="81">
      <t>シヨウ</t>
    </rPh>
    <rPh sb="81" eb="83">
      <t>リョウキン</t>
    </rPh>
    <rPh sb="84" eb="86">
      <t>セイサン</t>
    </rPh>
    <rPh sb="87" eb="89">
      <t>モクテキ</t>
    </rPh>
    <rPh sb="93" eb="95">
      <t>テイシュツ</t>
    </rPh>
    <phoneticPr fontId="1"/>
  </si>
  <si>
    <t>訓練を行う時は、１週間前までに「１訓練届」「２参加名簿」を『training-report@ej-sal.com』宛にメールで提出してください。</t>
    <rPh sb="0" eb="2">
      <t>クンレン</t>
    </rPh>
    <rPh sb="3" eb="4">
      <t>オコナ</t>
    </rPh>
    <rPh sb="5" eb="6">
      <t>トキ</t>
    </rPh>
    <rPh sb="9" eb="12">
      <t>シュウカンマエ</t>
    </rPh>
    <rPh sb="17" eb="19">
      <t>クンレン</t>
    </rPh>
    <rPh sb="19" eb="20">
      <t>トド</t>
    </rPh>
    <rPh sb="23" eb="25">
      <t>サンカ</t>
    </rPh>
    <rPh sb="25" eb="27">
      <t>メイボオク</t>
    </rPh>
    <rPh sb="57" eb="58">
      <t>アテ</t>
    </rPh>
    <rPh sb="63" eb="65">
      <t>テイシュツ</t>
    </rPh>
    <phoneticPr fontId="1"/>
  </si>
  <si>
    <t>施設・機材を使用した場合は、原則として1週間以内に使用料をお支払いください。
 ※振込先は、公益財団法人日本学生航空連盟 ／ 東日本学生航空連盟の２ヵ所になります。</t>
    <rPh sb="0" eb="2">
      <t>シセツ</t>
    </rPh>
    <rPh sb="3" eb="5">
      <t>キザイ</t>
    </rPh>
    <rPh sb="6" eb="8">
      <t>シヨウ</t>
    </rPh>
    <rPh sb="10" eb="12">
      <t>バアイ</t>
    </rPh>
    <rPh sb="14" eb="16">
      <t>ゲンソク</t>
    </rPh>
    <rPh sb="20" eb="22">
      <t>シュウカン</t>
    </rPh>
    <rPh sb="22" eb="24">
      <t>イナイ</t>
    </rPh>
    <rPh sb="25" eb="28">
      <t>シヨウリョウ</t>
    </rPh>
    <rPh sb="30" eb="32">
      <t>シハラ</t>
    </rPh>
    <phoneticPr fontId="1"/>
  </si>
  <si>
    <t>①</t>
    <phoneticPr fontId="1"/>
  </si>
  <si>
    <t>訓練届・訓練報告書の提出要領など</t>
    <rPh sb="0" eb="3">
      <t>クンレントドケ</t>
    </rPh>
    <rPh sb="4" eb="9">
      <t>クンレンホウコクショ</t>
    </rPh>
    <rPh sb="10" eb="14">
      <t>テイシュツヨウリョウ</t>
    </rPh>
    <phoneticPr fontId="1"/>
  </si>
  <si>
    <t>訓練が終了したら、遅滞なく「３訓練報告書」と「４発航記録」を『training-report@ej-sal.com』宛にメールで提出してください（なお「４発航記録」については、所定項目が記載されていれば異なる書式でも構いません）。</t>
    <rPh sb="0" eb="2">
      <t>クンレン</t>
    </rPh>
    <rPh sb="3" eb="5">
      <t>シュウリョウ</t>
    </rPh>
    <rPh sb="9" eb="11">
      <t>チタイ</t>
    </rPh>
    <rPh sb="15" eb="17">
      <t>クンレン</t>
    </rPh>
    <rPh sb="17" eb="20">
      <t>ホウコクショ</t>
    </rPh>
    <rPh sb="24" eb="25">
      <t>ハツ</t>
    </rPh>
    <rPh sb="25" eb="26">
      <t>コウ</t>
    </rPh>
    <rPh sb="26" eb="28">
      <t>キロクホンブジムキョクテイシュツ</t>
    </rPh>
    <rPh sb="64" eb="66">
      <t>テイシュツ</t>
    </rPh>
    <rPh sb="77" eb="81">
      <t>ハッコウキロク</t>
    </rPh>
    <rPh sb="88" eb="90">
      <t>ショテイ</t>
    </rPh>
    <rPh sb="90" eb="92">
      <t>コウモク</t>
    </rPh>
    <rPh sb="93" eb="95">
      <t>キサイ</t>
    </rPh>
    <rPh sb="101" eb="102">
      <t>コト</t>
    </rPh>
    <rPh sb="104" eb="106">
      <t>ショシキ</t>
    </rPh>
    <rPh sb="108" eb="109">
      <t>カマ</t>
    </rPh>
    <phoneticPr fontId="1"/>
  </si>
  <si>
    <t>２団体以上が一緒に訓練する場合（通称合同合宿）は、それぞれの団体ごとに届出・報告を作成・提出してください。</t>
    <rPh sb="1" eb="5">
      <t>ダンタイイジョウ</t>
    </rPh>
    <rPh sb="6" eb="8">
      <t>イッショ</t>
    </rPh>
    <rPh sb="9" eb="11">
      <t>クンレン</t>
    </rPh>
    <rPh sb="13" eb="15">
      <t>バアイ</t>
    </rPh>
    <rPh sb="16" eb="18">
      <t>ツウショウ</t>
    </rPh>
    <rPh sb="18" eb="22">
      <t>ゴウドウガッシュク</t>
    </rPh>
    <rPh sb="30" eb="32">
      <t>ダンタイ</t>
    </rPh>
    <rPh sb="35" eb="37">
      <t>トドケデ</t>
    </rPh>
    <rPh sb="38" eb="40">
      <t>ホウコク</t>
    </rPh>
    <rPh sb="41" eb="43">
      <t>サクセイ</t>
    </rPh>
    <rPh sb="44" eb="46">
      <t>テイシュツ</t>
    </rPh>
    <phoneticPr fontId="1"/>
  </si>
  <si>
    <t>②</t>
    <phoneticPr fontId="1"/>
  </si>
  <si>
    <t>③</t>
    <phoneticPr fontId="1"/>
  </si>
  <si>
    <t>④</t>
    <phoneticPr fontId="1"/>
  </si>
  <si>
    <t>学連主催以外の曲技飛行を行う場合は、法第91条但書き許可申請書のコピーを添付してください。</t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</si>
  <si>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</si>
  <si>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人　※参加者名簿添付</t>
    <rPh sb="0" eb="1">
      <t>ニン</t>
    </rPh>
    <phoneticPr fontId="1"/>
  </si>
  <si>
    <t>９km圏外の野外飛行で他滑空場への着陸を予定する場合は、別途実施計画書を提出してください。</t>
    <rPh sb="3" eb="4">
      <t>ケン</t>
    </rPh>
    <rPh sb="4" eb="5">
      <t>ガイ</t>
    </rPh>
    <rPh sb="6" eb="8">
      <t>ヤガイ</t>
    </rPh>
    <rPh sb="8" eb="10">
      <t>ヒコウ</t>
    </rPh>
    <rPh sb="11" eb="12">
      <t>タ</t>
    </rPh>
    <rPh sb="12" eb="15">
      <t>カックウジョウ</t>
    </rPh>
    <rPh sb="17" eb="19">
      <t>チャクリク</t>
    </rPh>
    <rPh sb="20" eb="22">
      <t>ヨテイ</t>
    </rPh>
    <rPh sb="24" eb="26">
      <t>バアイ</t>
    </rPh>
    <rPh sb="28" eb="30">
      <t>ベット</t>
    </rPh>
    <rPh sb="30" eb="32">
      <t>ジッシ</t>
    </rPh>
    <rPh sb="32" eb="35">
      <t>ケイカクショ</t>
    </rPh>
    <rPh sb="36" eb="38">
      <t>テイシュツ</t>
    </rPh>
    <phoneticPr fontId="1"/>
  </si>
  <si>
    <t>１．目的</t>
    <rPh sb="2" eb="4">
      <t>モクテキ</t>
    </rPh>
    <phoneticPr fontId="1"/>
  </si>
  <si>
    <t>２．作成・提出</t>
    <rPh sb="2" eb="4">
      <t>サクセイ</t>
    </rPh>
    <rPh sb="5" eb="7">
      <t>テイシュツ</t>
    </rPh>
    <phoneticPr fontId="1"/>
  </si>
  <si>
    <t>３．付帯資料</t>
    <rPh sb="2" eb="6">
      <t>フタイシリョウ</t>
    </rPh>
    <phoneticPr fontId="1"/>
  </si>
  <si>
    <t>４．提出時期・宛先</t>
    <rPh sb="2" eb="6">
      <t>テイシュツジキ</t>
    </rPh>
    <rPh sb="7" eb="9">
      <t>アテサキ</t>
    </rPh>
    <phoneticPr fontId="1"/>
  </si>
  <si>
    <t>５．使用料精算</t>
    <rPh sb="3" eb="5">
      <t>セイサン</t>
    </rPh>
    <phoneticPr fontId="1"/>
  </si>
  <si>
    <t>報告書の作成にあたっては、報告書欄外の【記入上の注意】に従ってください。</t>
    <rPh sb="0" eb="3">
      <t>ホウコクショ</t>
    </rPh>
    <rPh sb="4" eb="6">
      <t>サクセイ</t>
    </rPh>
    <rPh sb="13" eb="16">
      <t>ホウコクショ</t>
    </rPh>
    <rPh sb="16" eb="18">
      <t>ランガイ</t>
    </rPh>
    <rPh sb="20" eb="23">
      <t>キニュウジョウ</t>
    </rPh>
    <rPh sb="24" eb="26">
      <t>チュウイ</t>
    </rPh>
    <rPh sb="28" eb="29">
      <t>シタガ</t>
    </rPh>
    <phoneticPr fontId="1"/>
  </si>
  <si>
    <t>CAB実地試験を行う場合は、訓練届の「その他特記事項」欄に受験者・日程と時間・試験官と立会い教官を記入してください。</t>
    <rPh sb="14" eb="17">
      <t>クンレントドケ</t>
    </rPh>
    <rPh sb="21" eb="26">
      <t>タトッキジコウ</t>
    </rPh>
    <rPh sb="27" eb="28">
      <t>ラン</t>
    </rPh>
    <phoneticPr fontId="1"/>
  </si>
  <si>
    <t>報告書の参加者名簿には、自団体部員・教官のほか、自団体部員として扱う他団体部員(通称外人参加)、飛行を目的としたＯＢ･ＯＧを記載してください（体験搭乗や見学目的の学生・OBOG・ゲストは含めない）。</t>
    <rPh sb="0" eb="3">
      <t>ホウコクショ</t>
    </rPh>
    <rPh sb="4" eb="7">
      <t>サンカシャ</t>
    </rPh>
    <rPh sb="7" eb="9">
      <t>メイボ</t>
    </rPh>
    <rPh sb="12" eb="13">
      <t>ジ</t>
    </rPh>
    <rPh sb="13" eb="15">
      <t>ダンタイ</t>
    </rPh>
    <rPh sb="15" eb="17">
      <t>ブイン</t>
    </rPh>
    <rPh sb="18" eb="20">
      <t>キョウカン</t>
    </rPh>
    <rPh sb="24" eb="25">
      <t>ジ</t>
    </rPh>
    <rPh sb="25" eb="27">
      <t>ダンタイ</t>
    </rPh>
    <rPh sb="27" eb="29">
      <t>ブイン</t>
    </rPh>
    <rPh sb="32" eb="33">
      <t>アツカ</t>
    </rPh>
    <rPh sb="34" eb="35">
      <t>ホカ</t>
    </rPh>
    <rPh sb="35" eb="37">
      <t>ダンタイ</t>
    </rPh>
    <rPh sb="37" eb="39">
      <t>ブイン</t>
    </rPh>
    <rPh sb="40" eb="42">
      <t>ツウショウ</t>
    </rPh>
    <rPh sb="42" eb="44">
      <t>ガイジン</t>
    </rPh>
    <rPh sb="44" eb="46">
      <t>サンカ</t>
    </rPh>
    <rPh sb="48" eb="50">
      <t>ヒコウ</t>
    </rPh>
    <rPh sb="51" eb="53">
      <t>モクテキ</t>
    </rPh>
    <rPh sb="62" eb="64">
      <t>キサイ</t>
    </rPh>
    <rPh sb="71" eb="75">
      <t>タイケントウジョウ</t>
    </rPh>
    <rPh sb="76" eb="80">
      <t>ケンガクモクテキ</t>
    </rPh>
    <rPh sb="81" eb="83">
      <t>ガクセイ</t>
    </rPh>
    <rPh sb="93" eb="94">
      <t>フク</t>
    </rPh>
    <phoneticPr fontId="1"/>
  </si>
  <si>
    <t>　本部受付　　　　　年　　　　月　　　　日　　　　　　　　No.</t>
    <rPh sb="1" eb="3">
      <t>ホンブ</t>
    </rPh>
    <rPh sb="3" eb="5">
      <t>ウケツケ</t>
    </rPh>
    <rPh sb="10" eb="11">
      <t>ネン</t>
    </rPh>
    <rPh sb="15" eb="16">
      <t>ツキ</t>
    </rPh>
    <rPh sb="20" eb="21">
      <t>ヒ</t>
    </rPh>
    <phoneticPr fontId="1"/>
  </si>
  <si>
    <t>　妻沼・木曽川・大野・福井・久住･白川･その他（関宿･板倉･その他（　　　　　　　））</t>
    <rPh sb="1" eb="3">
      <t>メヌマ</t>
    </rPh>
    <rPh sb="4" eb="7">
      <t>キソガワ</t>
    </rPh>
    <rPh sb="8" eb="10">
      <t>オオノ</t>
    </rPh>
    <rPh sb="11" eb="13">
      <t>フクイ</t>
    </rPh>
    <rPh sb="14" eb="16">
      <t>クジュウ</t>
    </rPh>
    <rPh sb="17" eb="19">
      <t>シラカワ</t>
    </rPh>
    <rPh sb="22" eb="23">
      <t>タ</t>
    </rPh>
    <rPh sb="24" eb="26">
      <t>セキヤド</t>
    </rPh>
    <rPh sb="27" eb="29">
      <t>イタクラ</t>
    </rPh>
    <rPh sb="32" eb="33">
      <t>タ</t>
    </rPh>
    <phoneticPr fontId="1"/>
  </si>
  <si>
    <r>
      <rPr>
        <sz val="10"/>
        <rFont val="ＭＳ Ｐゴシック"/>
        <family val="3"/>
        <charset val="128"/>
      </rPr>
      <t>　ウインチ曳航／航空機曳航／野外飛行／曲技飛行／実地試験／（　　　　　　　　　　）講習会</t>
    </r>
    <r>
      <rPr>
        <sz val="3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機体整備／耐空検査／指導員認定／ウインチ認定／その他（　　　　　　　　　　）　</t>
    </r>
    <rPh sb="5" eb="7">
      <t>エイコウ</t>
    </rPh>
    <rPh sb="8" eb="11">
      <t>コウクウキ</t>
    </rPh>
    <rPh sb="11" eb="13">
      <t>エイコウ</t>
    </rPh>
    <rPh sb="41" eb="44">
      <t>コウシュウカイ</t>
    </rPh>
    <rPh sb="47" eb="49">
      <t>キタイ</t>
    </rPh>
    <rPh sb="49" eb="51">
      <t>セイビ</t>
    </rPh>
    <rPh sb="52" eb="53">
      <t>タイ</t>
    </rPh>
    <rPh sb="53" eb="54">
      <t>クウ</t>
    </rPh>
    <rPh sb="54" eb="56">
      <t>ケンサ</t>
    </rPh>
    <rPh sb="67" eb="69">
      <t>ニンテイ</t>
    </rPh>
    <rPh sb="72" eb="73">
      <t>タ</t>
    </rPh>
    <phoneticPr fontId="1"/>
  </si>
  <si>
    <t>航空部長名</t>
    <rPh sb="0" eb="2">
      <t>コウクウ</t>
    </rPh>
    <rPh sb="2" eb="4">
      <t>ブチョウ</t>
    </rPh>
    <rPh sb="4" eb="5">
      <t>メイ</t>
    </rPh>
    <phoneticPr fontId="1"/>
  </si>
  <si>
    <t>主　　将　　名</t>
    <rPh sb="0" eb="1">
      <t>シュ</t>
    </rPh>
    <rPh sb="3" eb="4">
      <t>ショウ</t>
    </rPh>
    <rPh sb="6" eb="7">
      <t>メイ</t>
    </rPh>
    <phoneticPr fontId="1"/>
  </si>
  <si>
    <t>指導教官</t>
    <rPh sb="0" eb="2">
      <t>シドウ</t>
    </rPh>
    <rPh sb="2" eb="3">
      <t>キョウ</t>
    </rPh>
    <rPh sb="3" eb="4">
      <t>カン</t>
    </rPh>
    <phoneticPr fontId="1"/>
  </si>
  <si>
    <r>
      <t xml:space="preserve">訓練内容
</t>
    </r>
    <r>
      <rPr>
        <sz val="8"/>
        <rFont val="ＭＳ Ｐ明朝"/>
        <family val="1"/>
        <charset val="128"/>
      </rPr>
      <t>(該当するものに〇印)</t>
    </r>
    <rPh sb="0" eb="2">
      <t>クンレン</t>
    </rPh>
    <rPh sb="2" eb="3">
      <t>ウチ</t>
    </rPh>
    <rPh sb="3" eb="4">
      <t>カタチ</t>
    </rPh>
    <phoneticPr fontId="1"/>
  </si>
  <si>
    <r>
      <t xml:space="preserve">実施場所
</t>
    </r>
    <r>
      <rPr>
        <sz val="8"/>
        <rFont val="ＭＳ Ｐ明朝"/>
        <family val="1"/>
        <charset val="128"/>
      </rPr>
      <t>(該当するものに○印)</t>
    </r>
    <rPh sb="0" eb="2">
      <t>ジッシ</t>
    </rPh>
    <rPh sb="2" eb="3">
      <t>バ</t>
    </rPh>
    <rPh sb="3" eb="4">
      <t>トコロ</t>
    </rPh>
    <rPh sb="6" eb="8">
      <t>ガイトウ</t>
    </rPh>
    <rPh sb="14" eb="15">
      <t>シルシ</t>
    </rPh>
    <phoneticPr fontId="1"/>
  </si>
  <si>
    <t>　JA</t>
    <phoneticPr fontId="1"/>
  </si>
  <si>
    <t>借用する機材については、別途借用届or申込書の提出が必要です（ホームページ各種申請様式参照）。
06号学連機材借用届、07号無線機借用届、11号格納庫使用申込書臨時、12号同通年、13号車両駐車場利用申込書、14号コンテナ使用申込書、15号共用機体借用申込書、17号４連借用申込書</t>
    <rPh sb="0" eb="2">
      <t>シャクヨウ</t>
    </rPh>
    <rPh sb="4" eb="6">
      <t>キザイ</t>
    </rPh>
    <rPh sb="12" eb="14">
      <t>ベット</t>
    </rPh>
    <rPh sb="14" eb="16">
      <t>シャクヨウ</t>
    </rPh>
    <rPh sb="16" eb="17">
      <t>トド</t>
    </rPh>
    <rPh sb="19" eb="22">
      <t>モウシコミショ</t>
    </rPh>
    <rPh sb="23" eb="25">
      <t>テイシュツ</t>
    </rPh>
    <rPh sb="26" eb="28">
      <t>ヒツヨウ</t>
    </rPh>
    <rPh sb="37" eb="39">
      <t>カクシュ</t>
    </rPh>
    <rPh sb="39" eb="43">
      <t>シンセイヨウシキ</t>
    </rPh>
    <rPh sb="43" eb="45">
      <t>サンショウ</t>
    </rPh>
    <rPh sb="50" eb="51">
      <t>ゴウ</t>
    </rPh>
    <rPh sb="51" eb="55">
      <t>ガクレンキザイ</t>
    </rPh>
    <rPh sb="55" eb="58">
      <t>シャクヨウトドケ</t>
    </rPh>
    <rPh sb="61" eb="62">
      <t>ゴウ</t>
    </rPh>
    <rPh sb="62" eb="65">
      <t>ムセンキ</t>
    </rPh>
    <rPh sb="65" eb="68">
      <t>シャクヨウトドケ</t>
    </rPh>
    <rPh sb="71" eb="72">
      <t>ゴウ</t>
    </rPh>
    <rPh sb="72" eb="80">
      <t>カクノウコシヨウモウシコミショ</t>
    </rPh>
    <rPh sb="80" eb="82">
      <t>リンジ</t>
    </rPh>
    <rPh sb="85" eb="86">
      <t>ゴウ</t>
    </rPh>
    <rPh sb="86" eb="87">
      <t>ドウ</t>
    </rPh>
    <rPh sb="87" eb="89">
      <t>ツウネン</t>
    </rPh>
    <rPh sb="92" eb="93">
      <t>ゴウ</t>
    </rPh>
    <rPh sb="93" eb="98">
      <t>シャリョウチュウシャジョウ</t>
    </rPh>
    <rPh sb="98" eb="103">
      <t>リヨウモウシコミショ</t>
    </rPh>
    <rPh sb="106" eb="107">
      <t>ゴウ</t>
    </rPh>
    <rPh sb="111" eb="116">
      <t>シヨウモウシコミショ</t>
    </rPh>
    <rPh sb="119" eb="120">
      <t>ゴウ</t>
    </rPh>
    <rPh sb="120" eb="124">
      <t>キョウヨウキタイ</t>
    </rPh>
    <rPh sb="124" eb="126">
      <t>シャクヨウ</t>
    </rPh>
    <rPh sb="126" eb="129">
      <t>モウシコミショ</t>
    </rPh>
    <rPh sb="132" eb="133">
      <t>ゴウ</t>
    </rPh>
    <rPh sb="134" eb="135">
      <t>レン</t>
    </rPh>
    <phoneticPr fontId="1"/>
  </si>
  <si>
    <t>－　　－</t>
    <phoneticPr fontId="1"/>
  </si>
  <si>
    <t>2023.04.01改訂
2023.10.01 ｲﾝﾎﾞｲｽ対応</t>
    <rPh sb="10" eb="12">
      <t>カイテイ</t>
    </rPh>
    <rPh sb="30" eb="32">
      <t>タイオウ</t>
    </rPh>
    <phoneticPr fontId="29"/>
  </si>
  <si>
    <t>合宿名</t>
    <rPh sb="0" eb="2">
      <t>ガッシュク</t>
    </rPh>
    <rPh sb="2" eb="3">
      <t>メイ</t>
    </rPh>
    <phoneticPr fontId="29"/>
  </si>
  <si>
    <t>-   -</t>
    <phoneticPr fontId="29"/>
  </si>
  <si>
    <t>個人別小計</t>
    <phoneticPr fontId="29"/>
  </si>
  <si>
    <t>WT回数</t>
  </si>
  <si>
    <t>AT回数</t>
  </si>
  <si>
    <t>施設利用料（宿泊）</t>
  </si>
  <si>
    <t>施設利用料（日帰り）</t>
  </si>
  <si>
    <t>滑空場維持費（着陸料）</t>
  </si>
  <si>
    <t xml:space="preserve"> 機体使用料</t>
    <rPh sb="3" eb="6">
      <t>シヨウリョウ</t>
    </rPh>
    <phoneticPr fontId="29"/>
  </si>
  <si>
    <t>※2023年10月1日より改訂</t>
    <rPh sb="5" eb="6">
      <t>ネン</t>
    </rPh>
    <rPh sb="8" eb="9">
      <t>ゲツ</t>
    </rPh>
    <rPh sb="10" eb="11">
      <t>ニチ</t>
    </rPh>
    <rPh sb="13" eb="15">
      <t>カイテイ</t>
    </rPh>
    <phoneticPr fontId="29"/>
  </si>
  <si>
    <t>内訳</t>
    <rPh sb="0" eb="2">
      <t>ウチワケ</t>
    </rPh>
    <phoneticPr fontId="29"/>
  </si>
  <si>
    <t>(内 消費税0%)</t>
    <rPh sb="1" eb="2">
      <t>ウチ</t>
    </rPh>
    <rPh sb="3" eb="6">
      <t>ショウヒゼイ</t>
    </rPh>
    <phoneticPr fontId="29"/>
  </si>
  <si>
    <t>(内 消費税10%：</t>
    <rPh sb="1" eb="2">
      <t>ウチ</t>
    </rPh>
    <rPh sb="3" eb="6">
      <t>ショウヒゼイ</t>
    </rPh>
    <phoneticPr fontId="29"/>
  </si>
  <si>
    <t>円)</t>
    <rPh sb="0" eb="1">
      <t>エン</t>
    </rPh>
    <phoneticPr fontId="29"/>
  </si>
  <si>
    <t>合宿における妻沼施設使用料等として</t>
    <rPh sb="13" eb="14">
      <t>トウ</t>
    </rPh>
    <phoneticPr fontId="29"/>
  </si>
  <si>
    <t>公財)日本学生航空連盟</t>
    <rPh sb="0" eb="2">
      <t>コウザイ</t>
    </rPh>
    <rPh sb="3" eb="5">
      <t>ニホン</t>
    </rPh>
    <rPh sb="5" eb="7">
      <t>ガクセイ</t>
    </rPh>
    <rPh sb="7" eb="9">
      <t>コウクウ</t>
    </rPh>
    <rPh sb="9" eb="11">
      <t>レンメイ</t>
    </rPh>
    <phoneticPr fontId="29"/>
  </si>
  <si>
    <t>(T1010405010526)</t>
    <phoneticPr fontId="29"/>
  </si>
  <si>
    <t>大学</t>
    <rPh sb="0" eb="2">
      <t>ダイガク</t>
    </rPh>
    <phoneticPr fontId="29"/>
  </si>
  <si>
    <t>合宿における4連ｳｲﾝﾁ使用料、布団代、滑走路維持費などとして</t>
    <rPh sb="16" eb="18">
      <t>フトン</t>
    </rPh>
    <rPh sb="20" eb="26">
      <t>カッソウロイジヒ</t>
    </rPh>
    <phoneticPr fontId="29"/>
  </si>
  <si>
    <t>一社)東日本学生航空連盟</t>
    <rPh sb="0" eb="2">
      <t>イチシャ</t>
    </rPh>
    <phoneticPr fontId="29"/>
  </si>
  <si>
    <t>(T1010405010633)</t>
    <phoneticPr fontId="29"/>
  </si>
  <si>
    <t>熊谷</t>
    <phoneticPr fontId="29"/>
  </si>
  <si>
    <t>四月前半</t>
    <rPh sb="0" eb="2">
      <t>シガツ</t>
    </rPh>
    <rPh sb="2" eb="4">
      <t>ゼンハン</t>
    </rPh>
    <phoneticPr fontId="29"/>
  </si>
  <si>
    <t>妻沼次郎</t>
    <rPh sb="0" eb="4">
      <t>メヌマジロウ</t>
    </rPh>
    <phoneticPr fontId="29"/>
  </si>
  <si>
    <t>妻沼</t>
  </si>
  <si>
    <t>090-1234-5678</t>
    <phoneticPr fontId="29"/>
  </si>
  <si>
    <t>あ</t>
    <phoneticPr fontId="29"/>
  </si>
  <si>
    <t>熊谷</t>
    <rPh sb="0" eb="2">
      <t>クマガヤ</t>
    </rPh>
    <phoneticPr fontId="29"/>
  </si>
  <si>
    <t>○</t>
    <phoneticPr fontId="29"/>
  </si>
  <si>
    <t>-</t>
    <phoneticPr fontId="29"/>
  </si>
  <si>
    <t>い</t>
    <phoneticPr fontId="29"/>
  </si>
  <si>
    <t>う</t>
    <phoneticPr fontId="29"/>
  </si>
  <si>
    <t>え</t>
    <phoneticPr fontId="29"/>
  </si>
  <si>
    <t>×</t>
    <phoneticPr fontId="29"/>
  </si>
  <si>
    <t>日</t>
    <rPh sb="0" eb="1">
      <t>ニチ</t>
    </rPh>
    <phoneticPr fontId="29"/>
  </si>
  <si>
    <t>お</t>
    <phoneticPr fontId="29"/>
  </si>
  <si>
    <t>か</t>
    <phoneticPr fontId="29"/>
  </si>
  <si>
    <t>き</t>
    <phoneticPr fontId="29"/>
  </si>
  <si>
    <t>く</t>
    <phoneticPr fontId="29"/>
  </si>
  <si>
    <r>
      <t>←宿泊明けで帰宅の例</t>
    </r>
    <r>
      <rPr>
        <sz val="11"/>
        <color rgb="FFFF0000"/>
        <rFont val="HGPｺﾞｼｯｸE"/>
        <family val="3"/>
        <charset val="128"/>
      </rPr>
      <t>⇒右欄外にコメント</t>
    </r>
    <rPh sb="1" eb="4">
      <t>シュクハクア</t>
    </rPh>
    <rPh sb="6" eb="8">
      <t>キタク</t>
    </rPh>
    <rPh sb="9" eb="10">
      <t>レイ</t>
    </rPh>
    <rPh sb="11" eb="12">
      <t>ミギ</t>
    </rPh>
    <rPh sb="12" eb="14">
      <t>ランガイ</t>
    </rPh>
    <phoneticPr fontId="29"/>
  </si>
  <si>
    <t>←４／３は宿泊明けで帰宅</t>
    <rPh sb="5" eb="8">
      <t>シュクハクア</t>
    </rPh>
    <rPh sb="10" eb="12">
      <t>キタク</t>
    </rPh>
    <phoneticPr fontId="29"/>
  </si>
  <si>
    <t>け</t>
    <phoneticPr fontId="29"/>
  </si>
  <si>
    <t>←初日に日帰りしたが翌日宿泊した例</t>
    <rPh sb="1" eb="3">
      <t>ショニチ</t>
    </rPh>
    <rPh sb="4" eb="6">
      <t>ヒガエ</t>
    </rPh>
    <rPh sb="10" eb="12">
      <t>ヨクジツ</t>
    </rPh>
    <rPh sb="12" eb="14">
      <t>シュクハク</t>
    </rPh>
    <rPh sb="16" eb="17">
      <t>レイ</t>
    </rPh>
    <phoneticPr fontId="29"/>
  </si>
  <si>
    <t>こ</t>
    <phoneticPr fontId="29"/>
  </si>
  <si>
    <t>行田</t>
    <rPh sb="0" eb="2">
      <t>ギョウダ</t>
    </rPh>
    <phoneticPr fontId="29"/>
  </si>
  <si>
    <t>さ</t>
    <phoneticPr fontId="29"/>
  </si>
  <si>
    <t xml:space="preserve"> ←他校学生受入れ（外参）の例</t>
    <rPh sb="2" eb="4">
      <t>タコウ</t>
    </rPh>
    <rPh sb="4" eb="6">
      <t>ガクセイ</t>
    </rPh>
    <rPh sb="6" eb="8">
      <t>ウケイ</t>
    </rPh>
    <rPh sb="10" eb="11">
      <t>ソト</t>
    </rPh>
    <rPh sb="11" eb="12">
      <t>サン</t>
    </rPh>
    <rPh sb="14" eb="15">
      <t>レイ</t>
    </rPh>
    <phoneticPr fontId="29"/>
  </si>
  <si>
    <t>し</t>
    <phoneticPr fontId="29"/>
  </si>
  <si>
    <t>す</t>
    <phoneticPr fontId="29"/>
  </si>
  <si>
    <t>教官</t>
    <rPh sb="0" eb="2">
      <t>キョウカン</t>
    </rPh>
    <phoneticPr fontId="29"/>
  </si>
  <si>
    <t>せ</t>
    <phoneticPr fontId="29"/>
  </si>
  <si>
    <t>そ</t>
    <phoneticPr fontId="29"/>
  </si>
  <si>
    <t xml:space="preserve"> ←他校教官受入れ（外参）毎日日帰りの例</t>
    <rPh sb="2" eb="4">
      <t>タコウ</t>
    </rPh>
    <rPh sb="4" eb="6">
      <t>キョウカン</t>
    </rPh>
    <rPh sb="6" eb="8">
      <t>ウケイ</t>
    </rPh>
    <rPh sb="10" eb="11">
      <t>ソト</t>
    </rPh>
    <rPh sb="11" eb="12">
      <t>サン</t>
    </rPh>
    <rPh sb="13" eb="15">
      <t>マイニチ</t>
    </rPh>
    <rPh sb="15" eb="17">
      <t>ヒガエ</t>
    </rPh>
    <rPh sb="19" eb="20">
      <t>レイ</t>
    </rPh>
    <phoneticPr fontId="29"/>
  </si>
  <si>
    <t>ASK23</t>
    <phoneticPr fontId="29"/>
  </si>
  <si>
    <t>JA1234</t>
    <phoneticPr fontId="29"/>
  </si>
  <si>
    <t xml:space="preserve"> ←自校所有機の例</t>
    <rPh sb="2" eb="4">
      <t>ジコウ</t>
    </rPh>
    <rPh sb="4" eb="7">
      <t>ショユウキ</t>
    </rPh>
    <rPh sb="8" eb="9">
      <t>レイ</t>
    </rPh>
    <phoneticPr fontId="29"/>
  </si>
  <si>
    <t xml:space="preserve"> ←学連無線機（ﾎﾟﾗﾘｽほか）使用の例</t>
    <rPh sb="2" eb="4">
      <t>ガクレン</t>
    </rPh>
    <rPh sb="4" eb="7">
      <t>ムセンキ</t>
    </rPh>
    <rPh sb="15" eb="17">
      <t>シヨウ</t>
    </rPh>
    <rPh sb="17" eb="18">
      <t>ノ</t>
    </rPh>
    <rPh sb="19" eb="20">
      <t>レイ</t>
    </rPh>
    <phoneticPr fontId="29"/>
  </si>
  <si>
    <t>〇</t>
    <phoneticPr fontId="29"/>
  </si>
  <si>
    <t>熊谷大学</t>
  </si>
  <si>
    <t>熊谷大学</t>
    <rPh sb="0" eb="2">
      <t>クマガヤ</t>
    </rPh>
    <rPh sb="2" eb="4">
      <t>ダイガク</t>
    </rPh>
    <phoneticPr fontId="29"/>
  </si>
  <si>
    <t>施設利用料（宿泊）</t>
    <phoneticPr fontId="29"/>
  </si>
  <si>
    <t>施設利用料（日帰り）</t>
    <phoneticPr fontId="29"/>
  </si>
  <si>
    <t>滑空場維持費（着陸料）</t>
    <phoneticPr fontId="29"/>
  </si>
  <si>
    <t>※内容確認終了後１週間以内に送金してください。</t>
    <phoneticPr fontId="29"/>
  </si>
  <si>
    <t>三井住友銀行　新橋支店　普通１５４１２４０　口座名　公益財団法人日本学生航空連盟</t>
    <rPh sb="26" eb="28">
      <t>コウエキ</t>
    </rPh>
    <phoneticPr fontId="29"/>
  </si>
  <si>
    <t>j.menuma@gmail.com</t>
    <phoneticPr fontId="29"/>
  </si>
  <si>
    <t>計</t>
    <rPh sb="0" eb="1">
      <t>ケイ</t>
    </rPh>
    <phoneticPr fontId="29"/>
  </si>
  <si>
    <t>栗山</t>
    <rPh sb="0" eb="2">
      <t>クリヤマ</t>
    </rPh>
    <phoneticPr fontId="29"/>
  </si>
  <si>
    <t>東日本学生航空連盟</t>
  </si>
  <si>
    <t xml:space="preserve">kunnrennsyo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</si>
</sst>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176" formatCode="[=0]&quot;&quot;;"/>
    <numFmt numFmtId="177" formatCode="#&quot;大学&quot;"/>
    <numFmt numFmtId="178" formatCode="#&quot;日&quot;"/>
    <numFmt numFmtId="179" formatCode="m/d;@"/>
    <numFmt numFmtId="180" formatCode="#&quot;分&quot;"/>
    <numFmt numFmtId="181" formatCode="#&quot;泊&quot;"/>
    <numFmt numFmtId="182" formatCode="#&quot;回&quot;"/>
    <numFmt numFmtId="183" formatCode="#&quot;時間&quot;"/>
    <numFmt numFmtId="184" formatCode="#&quot;人&quot;"/>
    <numFmt numFmtId="185" formatCode="yyyy&quot;年&quot;m&quot;月&quot;d&quot;日&quot;;@"/>
    <numFmt numFmtId="186" formatCode="h\+mm"/>
    <numFmt numFmtId="187" formatCode="mm&quot;月&quot;dd&quot;日&quot;"/>
    <numFmt numFmtId="188" formatCode="&quot;¥&quot;#,##0;[Red]&quot;\-&quot;#,##0"/>
    <numFmt numFmtId="189" formatCode="[=0]&quot;&quot;;General"/>
    <numFmt numFmtId="190" formatCode="&quot;JA&quot;#"/>
    <numFmt numFmtId="191" formatCode="[=0]&quot;&quot;;0"/>
    <numFmt numFmtId="192" formatCode="&quot; \&quot;#,##0\ ;&quot; \-&quot;#,##0\ ;&quot; \- &quot;;@\ "/>
    <numFmt numFmtId="193" formatCode="#&quot;円&quot;"/>
    <numFmt numFmtId="194" formatCode="yyyy/m/d;@"/>
    <numFmt numFmtId="195" formatCode="#&quot;枚&quot;"/>
    <numFmt numFmtId="196" formatCode="#&quot;台&quot;"/>
    <numFmt numFmtId="197" formatCode="#\m"/>
    <numFmt numFmtId="198" formatCode="#"/>
    <numFmt numFmtId="199" formatCode="&quot;※&quot;#&quot;円&quot;"/>
    <numFmt numFmtId="200" formatCode="#,###&quot;円&quot;"/>
    <numFmt numFmtId="201" formatCode="#,##0_ "/>
    <numFmt numFmtId="202" formatCode="0_ "/>
    <numFmt numFmtId="203" formatCode="mm"/>
    <numFmt numFmtId="204" formatCode="dd"/>
    <numFmt numFmtId="205" formatCode="0_);[Red]\(0\)"/>
    <numFmt numFmtId="206" formatCode="m&quot;月&quot;"/>
  </numFmts>
  <fonts count="6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u/>
      <sz val="14"/>
      <name val="ＭＳ 明朝"/>
      <family val="1"/>
      <charset val="128"/>
    </font>
    <font>
      <sz val="6"/>
      <name val="IPA モナー Pゴシック"/>
      <family val="3"/>
      <charset val="128"/>
    </font>
    <font>
      <sz val="10"/>
      <name val="IPA モナー Pゴシック"/>
      <family val="3"/>
      <charset val="128"/>
    </font>
    <font>
      <sz val="11"/>
      <name val="IPA モナー Pゴシック"/>
      <family val="3"/>
      <charset val="128"/>
    </font>
    <font>
      <u/>
      <sz val="12"/>
      <name val="ＭＳ 明朝"/>
      <family val="1"/>
      <charset val="128"/>
    </font>
    <font>
      <u/>
      <sz val="9"/>
      <name val="ＭＳ 明朝"/>
      <family val="1"/>
      <charset val="128"/>
    </font>
    <font>
      <b/>
      <i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Segoe UI Symbol"/>
      <family val="1"/>
    </font>
    <font>
      <b/>
      <u/>
      <sz val="14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i/>
      <u/>
      <sz val="10"/>
      <name val="ＭＳ Ｐ明朝"/>
      <family val="1"/>
      <charset val="128"/>
    </font>
    <font>
      <b/>
      <i/>
      <u/>
      <sz val="10"/>
      <color indexed="9"/>
      <name val="ＭＳ Ｐ明朝"/>
      <family val="1"/>
      <charset val="128"/>
    </font>
    <font>
      <b/>
      <u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6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u/>
      <sz val="1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rgb="FF0000FF"/>
      <name val="ＭＳ Ｐゴシック"/>
      <family val="3"/>
      <charset val="128"/>
    </font>
    <font>
      <u/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3"/>
      <name val="ＭＳ Ｐゴシック"/>
      <family val="3"/>
      <charset val="128"/>
    </font>
    <font>
      <sz val="18"/>
      <name val="HGPｺﾞｼｯｸE"/>
      <family val="3"/>
      <charset val="128"/>
    </font>
    <font>
      <sz val="12"/>
      <name val="HGPｺﾞｼｯｸE"/>
      <family val="3"/>
      <charset val="128"/>
    </font>
    <font>
      <b/>
      <u/>
      <sz val="20"/>
      <name val="ＭＳ 明朝"/>
      <family val="1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HGPｺﾞｼｯｸE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8"/>
      <name val="ＭＳ 明朝"/>
      <family val="1"/>
      <charset val="128"/>
    </font>
    <font>
      <u/>
      <sz val="11"/>
      <color rgb="FF0000FF"/>
      <name val="ＭＳ 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CCFFFF"/>
      </patternFill>
    </fill>
    <fill>
      <patternFill patternType="solid">
        <fgColor theme="0"/>
        <bgColor rgb="FFCCFFFF"/>
      </patternFill>
    </fill>
    <fill>
      <patternFill patternType="solid">
        <fgColor rgb="FFCCFFFF"/>
        <bgColor rgb="FFFFFFCC"/>
      </patternFill>
    </fill>
    <fill>
      <patternFill patternType="solid">
        <fgColor rgb="FFFFFF99"/>
        <bgColor rgb="FFFFFF99"/>
      </patternFill>
    </fill>
  </fills>
  <borders count="2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</borders>
  <cellStyleXfs count="7">
    <xf numFmtId="0" fontId="0" fillId="0" borderId="0"/>
    <xf numFmtId="188" fontId="5" fillId="0" borderId="0"/>
    <xf numFmtId="0" fontId="5" fillId="0" borderId="0"/>
    <xf numFmtId="0" fontId="30" fillId="0" borderId="0"/>
    <xf numFmtId="0" fontId="5" fillId="0" borderId="0"/>
    <xf numFmtId="188" fontId="5" fillId="0" borderId="0"/>
    <xf numFmtId="0" fontId="54" fillId="0" borderId="0"/>
  </cellStyleXfs>
  <cellXfs count="89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0" xfId="2" applyAlignment="1">
      <alignment vertical="center"/>
    </xf>
    <xf numFmtId="0" fontId="5" fillId="0" borderId="0" xfId="2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192" fontId="19" fillId="0" borderId="0" xfId="2" applyNumberFormat="1" applyFont="1" applyAlignment="1">
      <alignment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21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center"/>
    </xf>
    <xf numFmtId="0" fontId="23" fillId="0" borderId="0" xfId="2" applyFont="1" applyAlignment="1">
      <alignment horizontal="left" vertical="center"/>
    </xf>
    <xf numFmtId="0" fontId="10" fillId="0" borderId="0" xfId="2" applyFont="1" applyAlignment="1" applyProtection="1">
      <alignment horizontal="center" vertical="center"/>
      <protection hidden="1"/>
    </xf>
    <xf numFmtId="0" fontId="5" fillId="0" borderId="0" xfId="2" applyAlignment="1">
      <alignment vertical="center" shrinkToFit="1"/>
    </xf>
    <xf numFmtId="182" fontId="5" fillId="0" borderId="0" xfId="2" applyNumberFormat="1" applyAlignment="1">
      <alignment vertical="center"/>
    </xf>
    <xf numFmtId="193" fontId="11" fillId="0" borderId="0" xfId="2" applyNumberFormat="1" applyFont="1" applyAlignment="1" applyProtection="1">
      <alignment horizontal="center" vertical="center"/>
      <protection locked="0"/>
    </xf>
    <xf numFmtId="192" fontId="11" fillId="0" borderId="0" xfId="2" applyNumberFormat="1" applyFont="1" applyAlignment="1">
      <alignment horizontal="right" vertical="center"/>
    </xf>
    <xf numFmtId="185" fontId="28" fillId="0" borderId="0" xfId="2" applyNumberFormat="1" applyFont="1" applyAlignment="1">
      <alignment horizontal="center" vertical="center"/>
    </xf>
    <xf numFmtId="0" fontId="33" fillId="0" borderId="0" xfId="2" applyFont="1" applyAlignment="1">
      <alignment horizontal="left" vertical="center"/>
    </xf>
    <xf numFmtId="0" fontId="5" fillId="0" borderId="0" xfId="2"/>
    <xf numFmtId="0" fontId="5" fillId="0" borderId="0" xfId="2" applyAlignment="1">
      <alignment horizont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3" fillId="0" borderId="45" xfId="0" applyFont="1" applyBorder="1"/>
    <xf numFmtId="0" fontId="23" fillId="0" borderId="32" xfId="0" applyFont="1" applyBorder="1" applyAlignment="1">
      <alignment horizontal="center"/>
    </xf>
    <xf numFmtId="0" fontId="23" fillId="0" borderId="32" xfId="0" applyFont="1" applyBorder="1"/>
    <xf numFmtId="0" fontId="23" fillId="0" borderId="46" xfId="0" applyFont="1" applyBorder="1"/>
    <xf numFmtId="0" fontId="35" fillId="0" borderId="47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0" fontId="14" fillId="0" borderId="8" xfId="0" applyNumberFormat="1" applyFont="1" applyBorder="1" applyAlignment="1">
      <alignment horizontal="center" vertical="center"/>
    </xf>
    <xf numFmtId="20" fontId="14" fillId="0" borderId="10" xfId="0" applyNumberFormat="1" applyFont="1" applyBorder="1" applyAlignment="1">
      <alignment horizontal="center" vertical="center"/>
    </xf>
    <xf numFmtId="186" fontId="14" fillId="0" borderId="11" xfId="0" applyNumberFormat="1" applyFont="1" applyBorder="1" applyAlignment="1">
      <alignment horizontal="center" vertical="center"/>
    </xf>
    <xf numFmtId="186" fontId="14" fillId="0" borderId="9" xfId="0" applyNumberFormat="1" applyFont="1" applyBorder="1" applyAlignment="1">
      <alignment horizontal="center" vertical="center"/>
    </xf>
    <xf numFmtId="186" fontId="14" fillId="0" borderId="8" xfId="0" applyNumberFormat="1" applyFont="1" applyBorder="1" applyAlignment="1">
      <alignment horizontal="center" vertical="center"/>
    </xf>
    <xf numFmtId="186" fontId="14" fillId="0" borderId="10" xfId="0" applyNumberFormat="1" applyFont="1" applyBorder="1" applyAlignment="1">
      <alignment horizontal="center" vertical="center"/>
    </xf>
    <xf numFmtId="20" fontId="20" fillId="0" borderId="13" xfId="0" applyNumberFormat="1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20" fontId="14" fillId="0" borderId="15" xfId="0" applyNumberFormat="1" applyFont="1" applyBorder="1" applyAlignment="1">
      <alignment horizontal="center" vertical="center"/>
    </xf>
    <xf numFmtId="20" fontId="14" fillId="0" borderId="17" xfId="0" applyNumberFormat="1" applyFont="1" applyBorder="1" applyAlignment="1">
      <alignment horizontal="center" vertical="center"/>
    </xf>
    <xf numFmtId="186" fontId="14" fillId="0" borderId="18" xfId="0" applyNumberFormat="1" applyFont="1" applyBorder="1" applyAlignment="1">
      <alignment horizontal="center" vertical="center"/>
    </xf>
    <xf numFmtId="186" fontId="14" fillId="0" borderId="14" xfId="0" applyNumberFormat="1" applyFont="1" applyBorder="1" applyAlignment="1">
      <alignment horizontal="center" vertical="center"/>
    </xf>
    <xf numFmtId="186" fontId="14" fillId="0" borderId="16" xfId="0" applyNumberFormat="1" applyFont="1" applyBorder="1" applyAlignment="1">
      <alignment vertical="center"/>
    </xf>
    <xf numFmtId="186" fontId="14" fillId="0" borderId="16" xfId="0" applyNumberFormat="1" applyFont="1" applyBorder="1" applyAlignment="1">
      <alignment horizontal="center" vertical="center"/>
    </xf>
    <xf numFmtId="186" fontId="14" fillId="0" borderId="20" xfId="0" applyNumberFormat="1" applyFont="1" applyBorder="1" applyAlignment="1">
      <alignment horizontal="center" vertical="center"/>
    </xf>
    <xf numFmtId="20" fontId="20" fillId="0" borderId="21" xfId="0" applyNumberFormat="1" applyFont="1" applyBorder="1" applyAlignment="1">
      <alignment vertical="center"/>
    </xf>
    <xf numFmtId="186" fontId="14" fillId="0" borderId="15" xfId="0" applyNumberFormat="1" applyFont="1" applyBorder="1" applyAlignment="1">
      <alignment horizontal="center" vertical="center"/>
    </xf>
    <xf numFmtId="186" fontId="14" fillId="0" borderId="17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20" fontId="14" fillId="0" borderId="23" xfId="0" applyNumberFormat="1" applyFont="1" applyBorder="1" applyAlignment="1">
      <alignment horizontal="center" vertical="center"/>
    </xf>
    <xf numFmtId="186" fontId="14" fillId="0" borderId="26" xfId="0" applyNumberFormat="1" applyFont="1" applyBorder="1" applyAlignment="1">
      <alignment horizontal="center" vertical="center"/>
    </xf>
    <xf numFmtId="186" fontId="14" fillId="0" borderId="24" xfId="0" applyNumberFormat="1" applyFont="1" applyBorder="1" applyAlignment="1">
      <alignment horizontal="center" vertical="center"/>
    </xf>
    <xf numFmtId="186" fontId="14" fillId="0" borderId="23" xfId="0" applyNumberFormat="1" applyFont="1" applyBorder="1" applyAlignment="1">
      <alignment horizontal="center" vertical="center"/>
    </xf>
    <xf numFmtId="186" fontId="14" fillId="0" borderId="25" xfId="0" applyNumberFormat="1" applyFont="1" applyBorder="1" applyAlignment="1">
      <alignment horizontal="center" vertical="center"/>
    </xf>
    <xf numFmtId="20" fontId="20" fillId="0" borderId="28" xfId="0" applyNumberFormat="1" applyFont="1" applyBorder="1" applyAlignment="1">
      <alignment vertical="center"/>
    </xf>
    <xf numFmtId="186" fontId="14" fillId="0" borderId="29" xfId="0" applyNumberFormat="1" applyFont="1" applyBorder="1" applyAlignment="1">
      <alignment horizontal="center" vertical="center"/>
    </xf>
    <xf numFmtId="186" fontId="14" fillId="0" borderId="31" xfId="0" applyNumberFormat="1" applyFont="1" applyBorder="1" applyAlignment="1">
      <alignment horizontal="center" vertical="center"/>
    </xf>
    <xf numFmtId="186" fontId="14" fillId="0" borderId="33" xfId="0" applyNumberFormat="1" applyFont="1" applyBorder="1" applyAlignment="1">
      <alignment horizontal="center" vertical="center"/>
    </xf>
    <xf numFmtId="182" fontId="36" fillId="0" borderId="34" xfId="0" applyNumberFormat="1" applyFont="1" applyBorder="1" applyAlignment="1">
      <alignment horizontal="right" vertical="center" shrinkToFit="1"/>
    </xf>
    <xf numFmtId="20" fontId="14" fillId="0" borderId="12" xfId="0" applyNumberFormat="1" applyFont="1" applyBorder="1" applyAlignment="1">
      <alignment horizontal="center" vertical="center" shrinkToFit="1"/>
    </xf>
    <xf numFmtId="20" fontId="14" fillId="0" borderId="9" xfId="0" applyNumberFormat="1" applyFont="1" applyBorder="1" applyAlignment="1">
      <alignment horizontal="center" vertical="center" shrinkToFit="1"/>
    </xf>
    <xf numFmtId="20" fontId="14" fillId="0" borderId="14" xfId="0" applyNumberFormat="1" applyFont="1" applyBorder="1" applyAlignment="1">
      <alignment horizontal="center" vertical="center" shrinkToFit="1"/>
    </xf>
    <xf numFmtId="20" fontId="14" fillId="0" borderId="16" xfId="0" applyNumberFormat="1" applyFont="1" applyBorder="1" applyAlignment="1">
      <alignment vertical="center" shrinkToFit="1"/>
    </xf>
    <xf numFmtId="20" fontId="14" fillId="0" borderId="19" xfId="0" applyNumberFormat="1" applyFont="1" applyBorder="1" applyAlignment="1">
      <alignment horizontal="center" vertical="center" shrinkToFit="1"/>
    </xf>
    <xf numFmtId="20" fontId="14" fillId="0" borderId="16" xfId="0" applyNumberFormat="1" applyFont="1" applyBorder="1" applyAlignment="1">
      <alignment horizontal="center" vertical="center" shrinkToFit="1"/>
    </xf>
    <xf numFmtId="20" fontId="14" fillId="0" borderId="18" xfId="0" applyNumberFormat="1" applyFont="1" applyBorder="1" applyAlignment="1">
      <alignment horizontal="center" vertical="center" shrinkToFit="1"/>
    </xf>
    <xf numFmtId="20" fontId="14" fillId="0" borderId="27" xfId="0" applyNumberFormat="1" applyFont="1" applyBorder="1" applyAlignment="1">
      <alignment horizontal="center" vertical="center" shrinkToFit="1"/>
    </xf>
    <xf numFmtId="20" fontId="14" fillId="0" borderId="24" xfId="0" applyNumberFormat="1" applyFont="1" applyBorder="1" applyAlignment="1">
      <alignment horizontal="center" vertical="center" shrinkToFit="1"/>
    </xf>
    <xf numFmtId="20" fontId="14" fillId="0" borderId="26" xfId="0" applyNumberFormat="1" applyFont="1" applyBorder="1" applyAlignment="1">
      <alignment horizontal="center" vertical="center" shrinkToFit="1"/>
    </xf>
    <xf numFmtId="20" fontId="14" fillId="0" borderId="11" xfId="0" applyNumberFormat="1" applyFont="1" applyBorder="1" applyAlignment="1">
      <alignment horizontal="center" vertical="center" shrinkToFit="1"/>
    </xf>
    <xf numFmtId="20" fontId="14" fillId="0" borderId="34" xfId="0" applyNumberFormat="1" applyFont="1" applyBorder="1" applyAlignment="1">
      <alignment shrinkToFit="1"/>
    </xf>
    <xf numFmtId="20" fontId="14" fillId="0" borderId="11" xfId="0" applyNumberFormat="1" applyFont="1" applyBorder="1" applyAlignment="1">
      <alignment horizontal="center" vertical="center"/>
    </xf>
    <xf numFmtId="20" fontId="14" fillId="0" borderId="18" xfId="0" applyNumberFormat="1" applyFont="1" applyBorder="1" applyAlignment="1">
      <alignment horizontal="center" vertical="center"/>
    </xf>
    <xf numFmtId="20" fontId="14" fillId="0" borderId="25" xfId="0" applyNumberFormat="1" applyFont="1" applyBorder="1" applyAlignment="1">
      <alignment horizontal="center" vertical="center"/>
    </xf>
    <xf numFmtId="20" fontId="14" fillId="0" borderId="26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86" fontId="14" fillId="0" borderId="51" xfId="0" applyNumberFormat="1" applyFont="1" applyBorder="1" applyAlignment="1">
      <alignment horizontal="center" vertical="center"/>
    </xf>
    <xf numFmtId="186" fontId="14" fillId="0" borderId="43" xfId="0" applyNumberFormat="1" applyFont="1" applyBorder="1" applyAlignment="1">
      <alignment horizontal="center" vertical="center"/>
    </xf>
    <xf numFmtId="186" fontId="14" fillId="0" borderId="47" xfId="0" applyNumberFormat="1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20" fontId="27" fillId="0" borderId="8" xfId="0" applyNumberFormat="1" applyFont="1" applyBorder="1" applyAlignment="1">
      <alignment horizontal="center" vertical="center" textRotation="255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186" fontId="14" fillId="0" borderId="55" xfId="0" applyNumberFormat="1" applyFont="1" applyBorder="1" applyAlignment="1">
      <alignment shrinkToFit="1"/>
    </xf>
    <xf numFmtId="186" fontId="14" fillId="0" borderId="6" xfId="0" applyNumberFormat="1" applyFont="1" applyBorder="1" applyAlignment="1">
      <alignment shrinkToFit="1"/>
    </xf>
    <xf numFmtId="0" fontId="14" fillId="0" borderId="6" xfId="0" applyFont="1" applyBorder="1" applyAlignment="1">
      <alignment shrinkToFit="1"/>
    </xf>
    <xf numFmtId="182" fontId="36" fillId="0" borderId="50" xfId="0" applyNumberFormat="1" applyFont="1" applyBorder="1" applyAlignment="1">
      <alignment horizontal="right" vertical="center" shrinkToFit="1"/>
    </xf>
    <xf numFmtId="182" fontId="36" fillId="0" borderId="0" xfId="0" applyNumberFormat="1" applyFont="1" applyAlignment="1">
      <alignment horizontal="right" vertical="center" shrinkToFit="1"/>
    </xf>
    <xf numFmtId="0" fontId="14" fillId="0" borderId="0" xfId="0" applyFont="1" applyAlignment="1">
      <alignment shrinkToFit="1"/>
    </xf>
    <xf numFmtId="0" fontId="14" fillId="0" borderId="6" xfId="0" applyFont="1" applyBorder="1" applyAlignment="1">
      <alignment horizontal="center" shrinkToFit="1"/>
    </xf>
    <xf numFmtId="20" fontId="14" fillId="0" borderId="6" xfId="0" applyNumberFormat="1" applyFont="1" applyBorder="1" applyAlignment="1">
      <alignment horizontal="center" shrinkToFit="1"/>
    </xf>
    <xf numFmtId="20" fontId="14" fillId="0" borderId="6" xfId="0" applyNumberFormat="1" applyFont="1" applyBorder="1" applyAlignment="1">
      <alignment shrinkToFit="1"/>
    </xf>
    <xf numFmtId="20" fontId="14" fillId="0" borderId="52" xfId="0" applyNumberFormat="1" applyFont="1" applyBorder="1" applyAlignment="1">
      <alignment shrinkToFit="1"/>
    </xf>
    <xf numFmtId="0" fontId="14" fillId="0" borderId="0" xfId="0" applyFont="1" applyAlignment="1">
      <alignment horizontal="center" shrinkToFit="1"/>
    </xf>
    <xf numFmtId="20" fontId="14" fillId="0" borderId="0" xfId="0" applyNumberFormat="1" applyFont="1" applyAlignment="1">
      <alignment horizontal="center" shrinkToFit="1"/>
    </xf>
    <xf numFmtId="0" fontId="14" fillId="0" borderId="54" xfId="0" applyFont="1" applyBorder="1" applyAlignment="1">
      <alignment shrinkToFit="1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6" borderId="59" xfId="2" applyFill="1" applyBorder="1" applyAlignment="1">
      <alignment horizontal="center" vertical="center"/>
    </xf>
    <xf numFmtId="187" fontId="5" fillId="6" borderId="57" xfId="2" applyNumberFormat="1" applyFill="1" applyBorder="1" applyAlignment="1">
      <alignment horizontal="center" vertical="center"/>
    </xf>
    <xf numFmtId="0" fontId="11" fillId="6" borderId="70" xfId="2" applyFont="1" applyFill="1" applyBorder="1" applyAlignment="1">
      <alignment horizontal="center" vertical="center"/>
    </xf>
    <xf numFmtId="0" fontId="11" fillId="6" borderId="73" xfId="2" applyFont="1" applyFill="1" applyBorder="1" applyAlignment="1" applyProtection="1">
      <alignment horizontal="center" vertical="center"/>
      <protection locked="0"/>
    </xf>
    <xf numFmtId="0" fontId="5" fillId="9" borderId="0" xfId="2" applyFill="1" applyAlignment="1">
      <alignment horizontal="center" vertical="center"/>
    </xf>
    <xf numFmtId="0" fontId="5" fillId="10" borderId="0" xfId="2" applyFill="1" applyAlignment="1">
      <alignment horizontal="center" vertical="center"/>
    </xf>
    <xf numFmtId="0" fontId="11" fillId="0" borderId="75" xfId="2" applyFont="1" applyBorder="1" applyAlignment="1" applyProtection="1">
      <alignment horizontal="left" vertical="center"/>
      <protection locked="0"/>
    </xf>
    <xf numFmtId="0" fontId="11" fillId="0" borderId="76" xfId="2" applyFont="1" applyBorder="1" applyAlignment="1" applyProtection="1">
      <alignment horizontal="center" vertical="center"/>
      <protection locked="0"/>
    </xf>
    <xf numFmtId="0" fontId="11" fillId="0" borderId="77" xfId="2" applyFont="1" applyBorder="1" applyAlignment="1" applyProtection="1">
      <alignment horizontal="center" vertical="center"/>
      <protection locked="0"/>
    </xf>
    <xf numFmtId="0" fontId="11" fillId="0" borderId="75" xfId="2" applyFont="1" applyBorder="1" applyAlignment="1" applyProtection="1">
      <alignment horizontal="center" vertical="center"/>
      <protection locked="0"/>
    </xf>
    <xf numFmtId="0" fontId="11" fillId="10" borderId="78" xfId="2" applyFont="1" applyFill="1" applyBorder="1" applyAlignment="1">
      <alignment vertical="center"/>
    </xf>
    <xf numFmtId="0" fontId="11" fillId="10" borderId="76" xfId="2" applyFont="1" applyFill="1" applyBorder="1" applyAlignment="1">
      <alignment vertical="center"/>
    </xf>
    <xf numFmtId="0" fontId="11" fillId="10" borderId="77" xfId="2" applyFont="1" applyFill="1" applyBorder="1" applyAlignment="1">
      <alignment vertical="center"/>
    </xf>
    <xf numFmtId="0" fontId="11" fillId="11" borderId="76" xfId="2" applyFont="1" applyFill="1" applyBorder="1" applyAlignment="1" applyProtection="1">
      <alignment horizontal="center" vertical="center"/>
      <protection locked="0"/>
    </xf>
    <xf numFmtId="189" fontId="11" fillId="0" borderId="76" xfId="2" applyNumberFormat="1" applyFont="1" applyBorder="1" applyAlignment="1" applyProtection="1">
      <alignment horizontal="center" vertical="center"/>
      <protection locked="0"/>
    </xf>
    <xf numFmtId="0" fontId="11" fillId="11" borderId="75" xfId="2" applyFont="1" applyFill="1" applyBorder="1" applyAlignment="1" applyProtection="1">
      <alignment horizontal="center" vertical="center"/>
      <protection locked="0"/>
    </xf>
    <xf numFmtId="0" fontId="11" fillId="0" borderId="80" xfId="2" applyFont="1" applyBorder="1" applyAlignment="1" applyProtection="1">
      <alignment horizontal="left" vertical="center"/>
      <protection locked="0"/>
    </xf>
    <xf numFmtId="189" fontId="11" fillId="0" borderId="81" xfId="2" applyNumberFormat="1" applyFont="1" applyBorder="1" applyAlignment="1" applyProtection="1">
      <alignment horizontal="center" vertical="center"/>
      <protection locked="0"/>
    </xf>
    <xf numFmtId="0" fontId="11" fillId="0" borderId="82" xfId="2" applyFont="1" applyBorder="1" applyAlignment="1" applyProtection="1">
      <alignment horizontal="center" vertical="center"/>
      <protection locked="0"/>
    </xf>
    <xf numFmtId="0" fontId="11" fillId="11" borderId="80" xfId="2" applyFont="1" applyFill="1" applyBorder="1" applyAlignment="1" applyProtection="1">
      <alignment horizontal="center" vertical="center"/>
      <protection locked="0"/>
    </xf>
    <xf numFmtId="0" fontId="11" fillId="11" borderId="81" xfId="2" applyFont="1" applyFill="1" applyBorder="1" applyAlignment="1" applyProtection="1">
      <alignment horizontal="center" vertical="center"/>
      <protection locked="0"/>
    </xf>
    <xf numFmtId="0" fontId="11" fillId="0" borderId="81" xfId="2" applyFont="1" applyBorder="1" applyAlignment="1" applyProtection="1">
      <alignment horizontal="center" vertical="center"/>
      <protection locked="0"/>
    </xf>
    <xf numFmtId="0" fontId="11" fillId="10" borderId="80" xfId="2" applyFont="1" applyFill="1" applyBorder="1" applyAlignment="1">
      <alignment vertical="center"/>
    </xf>
    <xf numFmtId="0" fontId="11" fillId="10" borderId="81" xfId="2" applyFont="1" applyFill="1" applyBorder="1" applyAlignment="1">
      <alignment vertical="center"/>
    </xf>
    <xf numFmtId="0" fontId="11" fillId="10" borderId="82" xfId="2" applyFont="1" applyFill="1" applyBorder="1" applyAlignment="1">
      <alignment vertical="center"/>
    </xf>
    <xf numFmtId="0" fontId="11" fillId="10" borderId="71" xfId="2" applyFont="1" applyFill="1" applyBorder="1" applyAlignment="1">
      <alignment vertical="center"/>
    </xf>
    <xf numFmtId="0" fontId="11" fillId="10" borderId="84" xfId="2" applyFont="1" applyFill="1" applyBorder="1" applyAlignment="1">
      <alignment vertical="center"/>
    </xf>
    <xf numFmtId="0" fontId="11" fillId="10" borderId="85" xfId="2" applyFont="1" applyFill="1" applyBorder="1" applyAlignment="1">
      <alignment vertical="center"/>
    </xf>
    <xf numFmtId="0" fontId="11" fillId="11" borderId="89" xfId="2" applyFont="1" applyFill="1" applyBorder="1" applyAlignment="1" applyProtection="1">
      <alignment vertical="center"/>
      <protection locked="0"/>
    </xf>
    <xf numFmtId="190" fontId="11" fillId="0" borderId="77" xfId="2" applyNumberFormat="1" applyFont="1" applyBorder="1" applyAlignment="1">
      <alignment horizontal="center" vertical="center"/>
    </xf>
    <xf numFmtId="0" fontId="11" fillId="11" borderId="75" xfId="2" applyFont="1" applyFill="1" applyBorder="1" applyAlignment="1" applyProtection="1">
      <alignment vertical="center"/>
      <protection locked="0"/>
    </xf>
    <xf numFmtId="0" fontId="11" fillId="11" borderId="76" xfId="2" applyFont="1" applyFill="1" applyBorder="1" applyAlignment="1" applyProtection="1">
      <alignment vertical="center"/>
      <protection locked="0"/>
    </xf>
    <xf numFmtId="0" fontId="11" fillId="11" borderId="76" xfId="2" applyFont="1" applyFill="1" applyBorder="1" applyAlignment="1" applyProtection="1">
      <alignment horizontal="right" vertical="center"/>
      <protection locked="0"/>
    </xf>
    <xf numFmtId="0" fontId="11" fillId="0" borderId="76" xfId="2" applyFont="1" applyBorder="1" applyAlignment="1" applyProtection="1">
      <alignment vertical="center"/>
      <protection locked="0"/>
    </xf>
    <xf numFmtId="0" fontId="11" fillId="0" borderId="77" xfId="2" applyFont="1" applyBorder="1" applyAlignment="1" applyProtection="1">
      <alignment vertical="center"/>
      <protection locked="0"/>
    </xf>
    <xf numFmtId="0" fontId="11" fillId="0" borderId="91" xfId="2" applyFont="1" applyBorder="1" applyAlignment="1" applyProtection="1">
      <alignment vertical="center"/>
      <protection locked="0"/>
    </xf>
    <xf numFmtId="190" fontId="11" fillId="0" borderId="77" xfId="2" applyNumberFormat="1" applyFont="1" applyBorder="1" applyAlignment="1" applyProtection="1">
      <alignment horizontal="center" vertical="center"/>
      <protection locked="0"/>
    </xf>
    <xf numFmtId="0" fontId="11" fillId="11" borderId="91" xfId="2" applyFont="1" applyFill="1" applyBorder="1" applyAlignment="1" applyProtection="1">
      <alignment horizontal="right" vertical="center"/>
      <protection locked="0"/>
    </xf>
    <xf numFmtId="0" fontId="11" fillId="0" borderId="92" xfId="2" applyFont="1" applyBorder="1" applyAlignment="1" applyProtection="1">
      <alignment vertical="center"/>
      <protection locked="0"/>
    </xf>
    <xf numFmtId="0" fontId="11" fillId="11" borderId="91" xfId="2" applyFont="1" applyFill="1" applyBorder="1" applyAlignment="1" applyProtection="1">
      <alignment vertical="center"/>
      <protection locked="0"/>
    </xf>
    <xf numFmtId="0" fontId="11" fillId="0" borderId="93" xfId="2" applyFont="1" applyBorder="1" applyAlignment="1" applyProtection="1">
      <alignment vertical="center"/>
      <protection locked="0"/>
    </xf>
    <xf numFmtId="0" fontId="15" fillId="6" borderId="97" xfId="2" applyFont="1" applyFill="1" applyBorder="1" applyAlignment="1">
      <alignment horizontal="center" vertical="center"/>
    </xf>
    <xf numFmtId="0" fontId="11" fillId="11" borderId="95" xfId="2" applyFont="1" applyFill="1" applyBorder="1" applyAlignment="1" applyProtection="1">
      <alignment horizontal="right" vertical="center"/>
      <protection locked="0"/>
    </xf>
    <xf numFmtId="0" fontId="11" fillId="11" borderId="96" xfId="2" applyFont="1" applyFill="1" applyBorder="1" applyAlignment="1" applyProtection="1">
      <alignment horizontal="right" vertical="center"/>
      <protection locked="0"/>
    </xf>
    <xf numFmtId="0" fontId="11" fillId="0" borderId="96" xfId="2" applyFont="1" applyBorder="1" applyAlignment="1" applyProtection="1">
      <alignment horizontal="right" vertical="center"/>
      <protection locked="0"/>
    </xf>
    <xf numFmtId="0" fontId="51" fillId="0" borderId="96" xfId="2" applyFont="1" applyBorder="1" applyAlignment="1" applyProtection="1">
      <alignment horizontal="right" vertical="center"/>
      <protection locked="0"/>
    </xf>
    <xf numFmtId="0" fontId="51" fillId="0" borderId="97" xfId="2" applyFont="1" applyBorder="1" applyAlignment="1" applyProtection="1">
      <alignment horizontal="right" vertical="center"/>
      <protection locked="0"/>
    </xf>
    <xf numFmtId="0" fontId="15" fillId="6" borderId="77" xfId="2" applyFont="1" applyFill="1" applyBorder="1" applyAlignment="1">
      <alignment horizontal="center" vertical="center"/>
    </xf>
    <xf numFmtId="0" fontId="11" fillId="11" borderId="75" xfId="2" applyFont="1" applyFill="1" applyBorder="1" applyAlignment="1" applyProtection="1">
      <alignment horizontal="right" vertical="center"/>
      <protection locked="0"/>
    </xf>
    <xf numFmtId="0" fontId="11" fillId="0" borderId="76" xfId="2" applyFont="1" applyBorder="1" applyAlignment="1" applyProtection="1">
      <alignment horizontal="right" vertical="center"/>
      <protection locked="0"/>
    </xf>
    <xf numFmtId="0" fontId="11" fillId="0" borderId="77" xfId="2" applyFont="1" applyBorder="1" applyAlignment="1" applyProtection="1">
      <alignment horizontal="right" vertical="center"/>
      <protection locked="0"/>
    </xf>
    <xf numFmtId="0" fontId="11" fillId="11" borderId="80" xfId="2" applyFont="1" applyFill="1" applyBorder="1" applyAlignment="1" applyProtection="1">
      <alignment horizontal="right" vertical="center"/>
      <protection locked="0"/>
    </xf>
    <xf numFmtId="0" fontId="11" fillId="11" borderId="81" xfId="2" applyFont="1" applyFill="1" applyBorder="1" applyAlignment="1" applyProtection="1">
      <alignment horizontal="right" vertical="center"/>
      <protection locked="0"/>
    </xf>
    <xf numFmtId="0" fontId="11" fillId="0" borderId="81" xfId="2" applyFont="1" applyBorder="1" applyAlignment="1" applyProtection="1">
      <alignment horizontal="right" vertical="center"/>
      <protection locked="0"/>
    </xf>
    <xf numFmtId="0" fontId="11" fillId="0" borderId="82" xfId="2" applyFont="1" applyBorder="1" applyAlignment="1" applyProtection="1">
      <alignment horizontal="right" vertical="center"/>
      <protection locked="0"/>
    </xf>
    <xf numFmtId="0" fontId="11" fillId="11" borderId="88" xfId="2" applyFont="1" applyFill="1" applyBorder="1" applyAlignment="1" applyProtection="1">
      <alignment horizontal="right" vertical="center"/>
      <protection locked="0"/>
    </xf>
    <xf numFmtId="0" fontId="11" fillId="0" borderId="91" xfId="2" applyFont="1" applyBorder="1" applyAlignment="1" applyProtection="1">
      <alignment horizontal="right" vertical="center"/>
      <protection locked="0"/>
    </xf>
    <xf numFmtId="0" fontId="11" fillId="0" borderId="101" xfId="2" applyFont="1" applyBorder="1" applyAlignment="1" applyProtection="1">
      <alignment horizontal="right" vertical="center"/>
      <protection locked="0"/>
    </xf>
    <xf numFmtId="0" fontId="11" fillId="11" borderId="95" xfId="2" applyFont="1" applyFill="1" applyBorder="1" applyAlignment="1" applyProtection="1">
      <alignment vertical="center"/>
      <protection locked="0"/>
    </xf>
    <xf numFmtId="0" fontId="11" fillId="11" borderId="96" xfId="2" applyFont="1" applyFill="1" applyBorder="1" applyAlignment="1" applyProtection="1">
      <alignment vertical="center"/>
      <protection locked="0"/>
    </xf>
    <xf numFmtId="0" fontId="11" fillId="11" borderId="97" xfId="2" applyFont="1" applyFill="1" applyBorder="1" applyAlignment="1" applyProtection="1">
      <alignment vertical="center"/>
      <protection locked="0"/>
    </xf>
    <xf numFmtId="0" fontId="11" fillId="0" borderId="80" xfId="2" applyFont="1" applyBorder="1" applyAlignment="1" applyProtection="1">
      <alignment vertical="center"/>
      <protection locked="0"/>
    </xf>
    <xf numFmtId="0" fontId="11" fillId="11" borderId="81" xfId="2" applyFont="1" applyFill="1" applyBorder="1" applyAlignment="1" applyProtection="1">
      <alignment vertical="center"/>
      <protection locked="0"/>
    </xf>
    <xf numFmtId="0" fontId="11" fillId="0" borderId="82" xfId="2" applyFont="1" applyBorder="1" applyAlignment="1" applyProtection="1">
      <alignment vertical="center"/>
      <protection locked="0"/>
    </xf>
    <xf numFmtId="0" fontId="11" fillId="0" borderId="95" xfId="2" applyFont="1" applyBorder="1" applyAlignment="1" applyProtection="1">
      <alignment horizontal="right" vertical="center"/>
      <protection locked="0"/>
    </xf>
    <xf numFmtId="191" fontId="11" fillId="0" borderId="96" xfId="2" applyNumberFormat="1" applyFont="1" applyBorder="1" applyAlignment="1" applyProtection="1">
      <alignment horizontal="right" vertical="center"/>
      <protection locked="0"/>
    </xf>
    <xf numFmtId="0" fontId="11" fillId="0" borderId="97" xfId="2" applyFont="1" applyBorder="1" applyAlignment="1" applyProtection="1">
      <alignment horizontal="right" vertical="center"/>
      <protection locked="0"/>
    </xf>
    <xf numFmtId="0" fontId="11" fillId="0" borderId="88" xfId="2" applyFont="1" applyBorder="1" applyAlignment="1" applyProtection="1">
      <alignment horizontal="center" vertical="center"/>
      <protection locked="0"/>
    </xf>
    <xf numFmtId="191" fontId="11" fillId="0" borderId="91" xfId="2" applyNumberFormat="1" applyFont="1" applyBorder="1" applyAlignment="1" applyProtection="1">
      <alignment horizontal="center" vertical="center"/>
      <protection locked="0"/>
    </xf>
    <xf numFmtId="0" fontId="11" fillId="0" borderId="101" xfId="2" applyFont="1" applyBorder="1" applyAlignment="1" applyProtection="1">
      <alignment vertical="center"/>
      <protection locked="0"/>
    </xf>
    <xf numFmtId="191" fontId="11" fillId="0" borderId="76" xfId="2" applyNumberFormat="1" applyFont="1" applyBorder="1" applyAlignment="1" applyProtection="1">
      <alignment horizontal="center" vertical="center"/>
      <protection locked="0"/>
    </xf>
    <xf numFmtId="0" fontId="11" fillId="0" borderId="105" xfId="2" applyFont="1" applyBorder="1" applyAlignment="1" applyProtection="1">
      <alignment vertical="center"/>
      <protection locked="0"/>
    </xf>
    <xf numFmtId="191" fontId="11" fillId="0" borderId="106" xfId="2" applyNumberFormat="1" applyFont="1" applyBorder="1" applyAlignment="1" applyProtection="1">
      <alignment horizontal="center" vertical="center"/>
      <protection locked="0"/>
    </xf>
    <xf numFmtId="191" fontId="11" fillId="0" borderId="93" xfId="2" applyNumberFormat="1" applyFont="1" applyBorder="1" applyAlignment="1" applyProtection="1">
      <alignment horizontal="center" vertical="center"/>
      <protection locked="0"/>
    </xf>
    <xf numFmtId="0" fontId="11" fillId="0" borderId="93" xfId="2" applyFont="1" applyBorder="1" applyAlignment="1" applyProtection="1">
      <alignment horizontal="center" vertical="center"/>
      <protection locked="0"/>
    </xf>
    <xf numFmtId="0" fontId="11" fillId="0" borderId="107" xfId="2" applyFont="1" applyBorder="1" applyAlignment="1" applyProtection="1">
      <alignment vertical="center"/>
      <protection locked="0"/>
    </xf>
    <xf numFmtId="184" fontId="11" fillId="4" borderId="108" xfId="2" applyNumberFormat="1" applyFont="1" applyFill="1" applyBorder="1" applyAlignment="1" applyProtection="1">
      <alignment vertical="center" shrinkToFit="1"/>
      <protection locked="0"/>
    </xf>
    <xf numFmtId="183" fontId="15" fillId="4" borderId="88" xfId="2" applyNumberFormat="1" applyFont="1" applyFill="1" applyBorder="1" applyAlignment="1" applyProtection="1">
      <alignment horizontal="right" vertical="center" shrinkToFit="1"/>
      <protection locked="0"/>
    </xf>
    <xf numFmtId="180" fontId="15" fillId="4" borderId="109" xfId="2" applyNumberFormat="1" applyFont="1" applyFill="1" applyBorder="1" applyAlignment="1" applyProtection="1">
      <alignment horizontal="right" vertical="center" shrinkToFit="1"/>
      <protection locked="0"/>
    </xf>
    <xf numFmtId="182" fontId="12" fillId="10" borderId="88" xfId="2" applyNumberFormat="1" applyFont="1" applyFill="1" applyBorder="1" applyAlignment="1">
      <alignment vertical="center" shrinkToFit="1"/>
    </xf>
    <xf numFmtId="183" fontId="15" fillId="11" borderId="92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111" xfId="2" applyNumberFormat="1" applyFont="1" applyFill="1" applyBorder="1" applyAlignment="1" applyProtection="1">
      <alignment horizontal="right" vertical="center" shrinkToFit="1"/>
      <protection locked="0"/>
    </xf>
    <xf numFmtId="184" fontId="11" fillId="0" borderId="112" xfId="2" applyNumberFormat="1" applyFont="1" applyBorder="1" applyAlignment="1" applyProtection="1">
      <alignment vertical="center" shrinkToFit="1"/>
      <protection locked="0"/>
    </xf>
    <xf numFmtId="184" fontId="11" fillId="11" borderId="101" xfId="2" applyNumberFormat="1" applyFont="1" applyFill="1" applyBorder="1" applyAlignment="1" applyProtection="1">
      <alignment vertical="center" shrinkToFit="1"/>
      <protection locked="0"/>
    </xf>
    <xf numFmtId="183" fontId="15" fillId="11" borderId="75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114" xfId="2" applyNumberFormat="1" applyFont="1" applyFill="1" applyBorder="1" applyAlignment="1" applyProtection="1">
      <alignment horizontal="right" vertical="center" shrinkToFit="1"/>
      <protection locked="0"/>
    </xf>
    <xf numFmtId="182" fontId="12" fillId="10" borderId="75" xfId="2" applyNumberFormat="1" applyFont="1" applyFill="1" applyBorder="1" applyAlignment="1">
      <alignment vertical="center" shrinkToFit="1"/>
    </xf>
    <xf numFmtId="183" fontId="15" fillId="11" borderId="76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77" xfId="2" applyNumberFormat="1" applyFont="1" applyFill="1" applyBorder="1" applyAlignment="1" applyProtection="1">
      <alignment horizontal="right" vertical="center" shrinkToFit="1"/>
      <protection locked="0"/>
    </xf>
    <xf numFmtId="184" fontId="11" fillId="0" borderId="75" xfId="2" applyNumberFormat="1" applyFont="1" applyBorder="1" applyAlignment="1" applyProtection="1">
      <alignment vertical="center" shrinkToFit="1"/>
      <protection locked="0"/>
    </xf>
    <xf numFmtId="184" fontId="11" fillId="11" borderId="77" xfId="2" applyNumberFormat="1" applyFont="1" applyFill="1" applyBorder="1" applyAlignment="1" applyProtection="1">
      <alignment vertical="center" shrinkToFit="1"/>
      <protection locked="0"/>
    </xf>
    <xf numFmtId="183" fontId="15" fillId="11" borderId="113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116" xfId="2" applyNumberFormat="1" applyFont="1" applyFill="1" applyBorder="1" applyAlignment="1" applyProtection="1">
      <alignment horizontal="right" vertical="center" shrinkToFit="1"/>
      <protection locked="0"/>
    </xf>
    <xf numFmtId="184" fontId="11" fillId="0" borderId="80" xfId="2" applyNumberFormat="1" applyFont="1" applyBorder="1" applyAlignment="1" applyProtection="1">
      <alignment vertical="center" shrinkToFit="1"/>
      <protection locked="0"/>
    </xf>
    <xf numFmtId="184" fontId="11" fillId="11" borderId="82" xfId="2" applyNumberFormat="1" applyFont="1" applyFill="1" applyBorder="1" applyAlignment="1" applyProtection="1">
      <alignment vertical="center" shrinkToFit="1"/>
      <protection locked="0"/>
    </xf>
    <xf numFmtId="183" fontId="15" fillId="11" borderId="80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117" xfId="2" applyNumberFormat="1" applyFont="1" applyFill="1" applyBorder="1" applyAlignment="1" applyProtection="1">
      <alignment horizontal="right" vertical="center" shrinkToFit="1"/>
      <protection locked="0"/>
    </xf>
    <xf numFmtId="182" fontId="12" fillId="10" borderId="112" xfId="2" applyNumberFormat="1" applyFont="1" applyFill="1" applyBorder="1" applyAlignment="1">
      <alignment vertical="center" shrinkToFit="1"/>
    </xf>
    <xf numFmtId="183" fontId="15" fillId="11" borderId="81" xfId="2" applyNumberFormat="1" applyFont="1" applyFill="1" applyBorder="1" applyAlignment="1" applyProtection="1">
      <alignment horizontal="right" vertical="center" shrinkToFit="1"/>
      <protection locked="0"/>
    </xf>
    <xf numFmtId="180" fontId="15" fillId="11" borderId="82" xfId="2" applyNumberFormat="1" applyFont="1" applyFill="1" applyBorder="1" applyAlignment="1" applyProtection="1">
      <alignment horizontal="right" vertical="center" shrinkToFit="1"/>
      <protection locked="0"/>
    </xf>
    <xf numFmtId="184" fontId="11" fillId="10" borderId="119" xfId="2" applyNumberFormat="1" applyFont="1" applyFill="1" applyBorder="1" applyAlignment="1">
      <alignment vertical="center" shrinkToFit="1"/>
    </xf>
    <xf numFmtId="184" fontId="11" fillId="10" borderId="72" xfId="2" applyNumberFormat="1" applyFont="1" applyFill="1" applyBorder="1" applyAlignment="1">
      <alignment vertical="center" shrinkToFit="1"/>
    </xf>
    <xf numFmtId="183" fontId="12" fillId="10" borderId="121" xfId="2" applyNumberFormat="1" applyFont="1" applyFill="1" applyBorder="1" applyAlignment="1">
      <alignment horizontal="right" vertical="center" shrinkToFit="1"/>
    </xf>
    <xf numFmtId="180" fontId="11" fillId="10" borderId="72" xfId="2" applyNumberFormat="1" applyFont="1" applyFill="1" applyBorder="1" applyAlignment="1">
      <alignment horizontal="right" vertical="center" shrinkToFit="1"/>
    </xf>
    <xf numFmtId="0" fontId="11" fillId="6" borderId="65" xfId="2" applyFont="1" applyFill="1" applyBorder="1" applyAlignment="1">
      <alignment horizontal="left" vertical="center"/>
    </xf>
    <xf numFmtId="0" fontId="49" fillId="6" borderId="65" xfId="2" applyFont="1" applyFill="1" applyBorder="1" applyAlignment="1">
      <alignment horizontal="center" vertical="center"/>
    </xf>
    <xf numFmtId="0" fontId="11" fillId="10" borderId="64" xfId="2" applyFont="1" applyFill="1" applyBorder="1" applyAlignment="1">
      <alignment horizontal="left" vertical="center"/>
    </xf>
    <xf numFmtId="0" fontId="11" fillId="6" borderId="88" xfId="2" applyFont="1" applyFill="1" applyBorder="1" applyAlignment="1">
      <alignment horizontal="center" vertical="center"/>
    </xf>
    <xf numFmtId="0" fontId="11" fillId="6" borderId="123" xfId="2" applyFont="1" applyFill="1" applyBorder="1" applyAlignment="1">
      <alignment vertical="center"/>
    </xf>
    <xf numFmtId="0" fontId="11" fillId="6" borderId="123" xfId="2" applyFont="1" applyFill="1" applyBorder="1" applyAlignment="1">
      <alignment horizontal="left" vertical="center"/>
    </xf>
    <xf numFmtId="0" fontId="49" fillId="6" borderId="123" xfId="2" applyFont="1" applyFill="1" applyBorder="1" applyAlignment="1">
      <alignment horizontal="center" vertical="center"/>
    </xf>
    <xf numFmtId="0" fontId="11" fillId="6" borderId="123" xfId="2" applyFont="1" applyFill="1" applyBorder="1" applyAlignment="1">
      <alignment horizontal="center" vertical="center"/>
    </xf>
    <xf numFmtId="0" fontId="12" fillId="6" borderId="123" xfId="2" applyFont="1" applyFill="1" applyBorder="1" applyAlignment="1">
      <alignment horizontal="center" vertical="center"/>
    </xf>
    <xf numFmtId="0" fontId="11" fillId="10" borderId="124" xfId="2" applyFont="1" applyFill="1" applyBorder="1" applyAlignment="1">
      <alignment horizontal="left" vertical="center"/>
    </xf>
    <xf numFmtId="0" fontId="11" fillId="6" borderId="75" xfId="2" applyFont="1" applyFill="1" applyBorder="1" applyAlignment="1">
      <alignment horizontal="center" vertical="center"/>
    </xf>
    <xf numFmtId="0" fontId="11" fillId="6" borderId="122" xfId="2" applyFont="1" applyFill="1" applyBorder="1" applyAlignment="1">
      <alignment vertical="center"/>
    </xf>
    <xf numFmtId="0" fontId="11" fillId="6" borderId="124" xfId="2" applyFont="1" applyFill="1" applyBorder="1" applyAlignment="1">
      <alignment vertical="center"/>
    </xf>
    <xf numFmtId="0" fontId="11" fillId="6" borderId="0" xfId="2" applyFont="1" applyFill="1" applyAlignment="1">
      <alignment horizontal="left" vertical="center"/>
    </xf>
    <xf numFmtId="0" fontId="49" fillId="6" borderId="0" xfId="2" applyFont="1" applyFill="1" applyAlignment="1">
      <alignment horizontal="center" vertical="center"/>
    </xf>
    <xf numFmtId="0" fontId="11" fillId="6" borderId="125" xfId="2" applyFont="1" applyFill="1" applyBorder="1" applyAlignment="1">
      <alignment horizontal="center" vertical="center"/>
    </xf>
    <xf numFmtId="0" fontId="11" fillId="6" borderId="125" xfId="2" applyFont="1" applyFill="1" applyBorder="1" applyAlignment="1">
      <alignment vertical="center"/>
    </xf>
    <xf numFmtId="0" fontId="12" fillId="6" borderId="125" xfId="2" applyFont="1" applyFill="1" applyBorder="1" applyAlignment="1">
      <alignment horizontal="center" vertical="center"/>
    </xf>
    <xf numFmtId="0" fontId="11" fillId="6" borderId="122" xfId="2" applyFont="1" applyFill="1" applyBorder="1" applyAlignment="1">
      <alignment horizontal="left" vertical="center"/>
    </xf>
    <xf numFmtId="0" fontId="11" fillId="6" borderId="124" xfId="2" applyFont="1" applyFill="1" applyBorder="1" applyAlignment="1">
      <alignment horizontal="left" vertical="center"/>
    </xf>
    <xf numFmtId="0" fontId="11" fillId="6" borderId="80" xfId="2" applyFont="1" applyFill="1" applyBorder="1" applyAlignment="1">
      <alignment horizontal="center" vertical="center"/>
    </xf>
    <xf numFmtId="0" fontId="11" fillId="6" borderId="131" xfId="2" applyFont="1" applyFill="1" applyBorder="1" applyAlignment="1">
      <alignment horizontal="left" vertical="center"/>
    </xf>
    <xf numFmtId="0" fontId="49" fillId="6" borderId="131" xfId="2" applyFont="1" applyFill="1" applyBorder="1" applyAlignment="1">
      <alignment horizontal="center" vertical="center"/>
    </xf>
    <xf numFmtId="0" fontId="11" fillId="6" borderId="131" xfId="2" applyFont="1" applyFill="1" applyBorder="1" applyAlignment="1">
      <alignment horizontal="center" vertical="center"/>
    </xf>
    <xf numFmtId="0" fontId="11" fillId="6" borderId="131" xfId="2" applyFont="1" applyFill="1" applyBorder="1" applyAlignment="1">
      <alignment vertical="center"/>
    </xf>
    <xf numFmtId="0" fontId="12" fillId="6" borderId="131" xfId="2" applyFont="1" applyFill="1" applyBorder="1" applyAlignment="1">
      <alignment horizontal="center" vertical="center"/>
    </xf>
    <xf numFmtId="0" fontId="11" fillId="10" borderId="133" xfId="2" applyFont="1" applyFill="1" applyBorder="1" applyAlignment="1">
      <alignment horizontal="left" vertical="center"/>
    </xf>
    <xf numFmtId="0" fontId="16" fillId="6" borderId="57" xfId="2" applyFont="1" applyFill="1" applyBorder="1" applyAlignment="1">
      <alignment vertical="center"/>
    </xf>
    <xf numFmtId="0" fontId="16" fillId="6" borderId="59" xfId="2" applyFont="1" applyFill="1" applyBorder="1" applyAlignment="1">
      <alignment vertical="center"/>
    </xf>
    <xf numFmtId="0" fontId="16" fillId="10" borderId="60" xfId="2" applyFont="1" applyFill="1" applyBorder="1" applyAlignment="1">
      <alignment horizontal="left" vertical="center"/>
    </xf>
    <xf numFmtId="0" fontId="18" fillId="0" borderId="0" xfId="2" applyFont="1" applyAlignment="1">
      <alignment vertical="center"/>
    </xf>
    <xf numFmtId="0" fontId="14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3" fillId="6" borderId="81" xfId="2" applyFont="1" applyFill="1" applyBorder="1" applyAlignment="1">
      <alignment horizontal="center" vertical="center"/>
    </xf>
    <xf numFmtId="0" fontId="11" fillId="6" borderId="98" xfId="2" applyFont="1" applyFill="1" applyBorder="1" applyAlignment="1">
      <alignment horizontal="center" vertical="center"/>
    </xf>
    <xf numFmtId="0" fontId="11" fillId="5" borderId="67" xfId="2" applyFont="1" applyFill="1" applyBorder="1" applyAlignment="1">
      <alignment vertical="center"/>
    </xf>
    <xf numFmtId="0" fontId="11" fillId="5" borderId="138" xfId="2" applyFont="1" applyFill="1" applyBorder="1" applyAlignment="1">
      <alignment vertical="center"/>
    </xf>
    <xf numFmtId="0" fontId="11" fillId="5" borderId="139" xfId="2" applyFont="1" applyFill="1" applyBorder="1" applyAlignment="1">
      <alignment vertical="center"/>
    </xf>
    <xf numFmtId="179" fontId="11" fillId="6" borderId="94" xfId="2" applyNumberFormat="1" applyFont="1" applyFill="1" applyBorder="1" applyAlignment="1">
      <alignment horizontal="center" vertical="center"/>
    </xf>
    <xf numFmtId="0" fontId="11" fillId="5" borderId="140" xfId="2" applyFont="1" applyFill="1" applyBorder="1" applyAlignment="1">
      <alignment vertical="center"/>
    </xf>
    <xf numFmtId="0" fontId="11" fillId="5" borderId="141" xfId="2" applyFont="1" applyFill="1" applyBorder="1" applyAlignment="1">
      <alignment vertical="center"/>
    </xf>
    <xf numFmtId="0" fontId="11" fillId="5" borderId="142" xfId="2" applyFont="1" applyFill="1" applyBorder="1" applyAlignment="1">
      <alignment vertical="center"/>
    </xf>
    <xf numFmtId="0" fontId="11" fillId="6" borderId="143" xfId="2" applyFont="1" applyFill="1" applyBorder="1" applyAlignment="1">
      <alignment horizontal="center" vertical="center"/>
    </xf>
    <xf numFmtId="0" fontId="11" fillId="4" borderId="143" xfId="2" applyFont="1" applyFill="1" applyBorder="1" applyAlignment="1">
      <alignment horizontal="right" vertical="center"/>
    </xf>
    <xf numFmtId="0" fontId="11" fillId="4" borderId="98" xfId="2" applyFont="1" applyFill="1" applyBorder="1" applyAlignment="1">
      <alignment horizontal="right" vertical="center"/>
    </xf>
    <xf numFmtId="0" fontId="11" fillId="6" borderId="62" xfId="2" applyFont="1" applyFill="1" applyBorder="1" applyAlignment="1">
      <alignment horizontal="center" vertical="center"/>
    </xf>
    <xf numFmtId="0" fontId="11" fillId="4" borderId="128" xfId="2" applyFont="1" applyFill="1" applyBorder="1" applyAlignment="1">
      <alignment horizontal="right" vertical="center"/>
    </xf>
    <xf numFmtId="0" fontId="11" fillId="4" borderId="146" xfId="2" applyFont="1" applyFill="1" applyBorder="1" applyAlignment="1">
      <alignment horizontal="right" vertical="center"/>
    </xf>
    <xf numFmtId="0" fontId="11" fillId="6" borderId="139" xfId="2" applyFont="1" applyFill="1" applyBorder="1" applyAlignment="1">
      <alignment horizontal="center" vertical="center"/>
    </xf>
    <xf numFmtId="0" fontId="11" fillId="4" borderId="147" xfId="2" applyFont="1" applyFill="1" applyBorder="1" applyAlignment="1">
      <alignment horizontal="right" vertical="center"/>
    </xf>
    <xf numFmtId="0" fontId="11" fillId="4" borderId="83" xfId="2" applyFont="1" applyFill="1" applyBorder="1" applyAlignment="1">
      <alignment horizontal="right" vertical="center"/>
    </xf>
    <xf numFmtId="0" fontId="11" fillId="0" borderId="147" xfId="2" applyFont="1" applyBorder="1" applyAlignment="1" applyProtection="1">
      <alignment horizontal="right" vertical="center"/>
      <protection locked="0"/>
    </xf>
    <xf numFmtId="0" fontId="11" fillId="0" borderId="83" xfId="2" applyFont="1" applyBorder="1" applyAlignment="1" applyProtection="1">
      <alignment horizontal="right" vertical="center"/>
      <protection locked="0"/>
    </xf>
    <xf numFmtId="0" fontId="11" fillId="6" borderId="145" xfId="2" applyFont="1" applyFill="1" applyBorder="1" applyAlignment="1">
      <alignment horizontal="center" vertical="center" shrinkToFit="1"/>
    </xf>
    <xf numFmtId="0" fontId="11" fillId="4" borderId="74" xfId="2" applyFont="1" applyFill="1" applyBorder="1" applyAlignment="1">
      <alignment horizontal="right" vertical="center"/>
    </xf>
    <xf numFmtId="0" fontId="11" fillId="4" borderId="90" xfId="2" applyFont="1" applyFill="1" applyBorder="1" applyAlignment="1">
      <alignment horizontal="right" vertical="center"/>
    </xf>
    <xf numFmtId="0" fontId="11" fillId="6" borderId="133" xfId="2" applyFont="1" applyFill="1" applyBorder="1" applyAlignment="1">
      <alignment horizontal="center" vertical="center"/>
    </xf>
    <xf numFmtId="0" fontId="11" fillId="4" borderId="79" xfId="2" applyFont="1" applyFill="1" applyBorder="1" applyAlignment="1">
      <alignment horizontal="right" vertical="center"/>
    </xf>
    <xf numFmtId="0" fontId="49" fillId="6" borderId="125" xfId="2" applyFont="1" applyFill="1" applyBorder="1" applyAlignment="1">
      <alignment horizontal="center" vertical="center"/>
    </xf>
    <xf numFmtId="0" fontId="5" fillId="6" borderId="125" xfId="2" applyFill="1" applyBorder="1" applyAlignment="1">
      <alignment vertical="center"/>
    </xf>
    <xf numFmtId="0" fontId="14" fillId="6" borderId="125" xfId="2" applyFont="1" applyFill="1" applyBorder="1" applyAlignment="1">
      <alignment horizontal="right" vertical="center"/>
    </xf>
    <xf numFmtId="0" fontId="5" fillId="6" borderId="123" xfId="2" applyFill="1" applyBorder="1" applyAlignment="1">
      <alignment vertical="center"/>
    </xf>
    <xf numFmtId="0" fontId="14" fillId="6" borderId="123" xfId="2" applyFont="1" applyFill="1" applyBorder="1" applyAlignment="1">
      <alignment horizontal="right" vertical="center"/>
    </xf>
    <xf numFmtId="0" fontId="11" fillId="6" borderId="112" xfId="2" applyFont="1" applyFill="1" applyBorder="1" applyAlignment="1">
      <alignment horizontal="center" vertical="center"/>
    </xf>
    <xf numFmtId="0" fontId="11" fillId="6" borderId="152" xfId="2" applyFont="1" applyFill="1" applyBorder="1" applyAlignment="1">
      <alignment vertical="center"/>
    </xf>
    <xf numFmtId="0" fontId="5" fillId="6" borderId="131" xfId="2" applyFill="1" applyBorder="1" applyAlignment="1">
      <alignment vertical="center"/>
    </xf>
    <xf numFmtId="0" fontId="11" fillId="6" borderId="58" xfId="2" applyFont="1" applyFill="1" applyBorder="1" applyAlignment="1">
      <alignment horizontal="center" vertical="center"/>
    </xf>
    <xf numFmtId="0" fontId="11" fillId="6" borderId="59" xfId="2" applyFont="1" applyFill="1" applyBorder="1" applyAlignment="1">
      <alignment horizontal="center" vertical="center"/>
    </xf>
    <xf numFmtId="192" fontId="11" fillId="6" borderId="59" xfId="2" applyNumberFormat="1" applyFont="1" applyFill="1" applyBorder="1" applyAlignment="1">
      <alignment horizontal="right" vertical="center"/>
    </xf>
    <xf numFmtId="0" fontId="5" fillId="6" borderId="59" xfId="2" applyFill="1" applyBorder="1" applyAlignment="1">
      <alignment vertical="center"/>
    </xf>
    <xf numFmtId="0" fontId="13" fillId="0" borderId="0" xfId="2" applyFont="1" applyAlignment="1">
      <alignment horizontal="left" vertical="top"/>
    </xf>
    <xf numFmtId="0" fontId="55" fillId="0" borderId="0" xfId="2" applyFont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right" vertical="center"/>
    </xf>
    <xf numFmtId="0" fontId="4" fillId="0" borderId="58" xfId="0" applyFont="1" applyBorder="1" applyAlignment="1">
      <alignment vertical="center"/>
    </xf>
    <xf numFmtId="0" fontId="3" fillId="5" borderId="154" xfId="0" applyFont="1" applyFill="1" applyBorder="1" applyAlignment="1">
      <alignment horizontal="center" vertical="center" wrapText="1"/>
    </xf>
    <xf numFmtId="0" fontId="3" fillId="5" borderId="155" xfId="0" applyFont="1" applyFill="1" applyBorder="1" applyAlignment="1">
      <alignment horizontal="center" vertical="center" wrapText="1"/>
    </xf>
    <xf numFmtId="0" fontId="3" fillId="0" borderId="73" xfId="0" applyFont="1" applyBorder="1" applyAlignment="1">
      <alignment horizontal="left" vertical="center" shrinkToFit="1"/>
    </xf>
    <xf numFmtId="0" fontId="3" fillId="0" borderId="89" xfId="0" applyFont="1" applyBorder="1" applyAlignment="1">
      <alignment horizontal="center" vertical="center" shrinkToFit="1"/>
    </xf>
    <xf numFmtId="0" fontId="3" fillId="0" borderId="112" xfId="0" applyFont="1" applyBorder="1" applyAlignment="1">
      <alignment horizontal="left" vertical="center" shrinkToFit="1"/>
    </xf>
    <xf numFmtId="0" fontId="3" fillId="0" borderId="92" xfId="0" applyFont="1" applyBorder="1" applyAlignment="1">
      <alignment horizontal="center" vertical="center" shrinkToFit="1"/>
    </xf>
    <xf numFmtId="0" fontId="3" fillId="0" borderId="119" xfId="0" applyFont="1" applyBorder="1" applyAlignment="1">
      <alignment horizontal="left" vertical="center" shrinkToFit="1"/>
    </xf>
    <xf numFmtId="0" fontId="3" fillId="0" borderId="121" xfId="0" applyFont="1" applyBorder="1" applyAlignment="1">
      <alignment horizontal="center" vertical="center" shrinkToFit="1"/>
    </xf>
    <xf numFmtId="0" fontId="8" fillId="2" borderId="157" xfId="0" applyFont="1" applyFill="1" applyBorder="1" applyAlignment="1">
      <alignment horizontal="left" vertical="center"/>
    </xf>
    <xf numFmtId="0" fontId="8" fillId="5" borderId="155" xfId="0" applyFont="1" applyFill="1" applyBorder="1" applyAlignment="1">
      <alignment horizontal="center" vertical="center"/>
    </xf>
    <xf numFmtId="0" fontId="8" fillId="2" borderId="155" xfId="0" applyFont="1" applyFill="1" applyBorder="1" applyAlignment="1">
      <alignment horizontal="center" vertical="center"/>
    </xf>
    <xf numFmtId="0" fontId="8" fillId="2" borderId="162" xfId="0" applyFont="1" applyFill="1" applyBorder="1" applyAlignment="1">
      <alignment horizontal="left" vertical="center"/>
    </xf>
    <xf numFmtId="0" fontId="2" fillId="0" borderId="65" xfId="0" applyFont="1" applyBorder="1" applyAlignment="1">
      <alignment vertical="center"/>
    </xf>
    <xf numFmtId="0" fontId="8" fillId="2" borderId="89" xfId="0" applyFont="1" applyFill="1" applyBorder="1" applyAlignment="1">
      <alignment horizontal="center" vertical="center"/>
    </xf>
    <xf numFmtId="0" fontId="4" fillId="0" borderId="173" xfId="0" applyFont="1" applyBorder="1" applyAlignment="1">
      <alignment vertical="center"/>
    </xf>
    <xf numFmtId="0" fontId="3" fillId="5" borderId="181" xfId="0" applyFont="1" applyFill="1" applyBorder="1" applyAlignment="1">
      <alignment horizontal="center" vertical="center" wrapText="1"/>
    </xf>
    <xf numFmtId="0" fontId="3" fillId="0" borderId="183" xfId="0" applyFont="1" applyBorder="1" applyAlignment="1">
      <alignment vertical="center" shrinkToFit="1"/>
    </xf>
    <xf numFmtId="0" fontId="3" fillId="0" borderId="184" xfId="0" applyFont="1" applyBorder="1" applyAlignment="1">
      <alignment vertical="center" shrinkToFit="1"/>
    </xf>
    <xf numFmtId="0" fontId="3" fillId="0" borderId="185" xfId="0" applyFont="1" applyBorder="1" applyAlignment="1">
      <alignment vertical="center" shrinkToFit="1"/>
    </xf>
    <xf numFmtId="0" fontId="2" fillId="0" borderId="59" xfId="0" applyFont="1" applyBorder="1" applyAlignment="1">
      <alignment vertical="center"/>
    </xf>
    <xf numFmtId="0" fontId="8" fillId="0" borderId="173" xfId="0" applyFont="1" applyBorder="1" applyAlignment="1">
      <alignment vertical="center"/>
    </xf>
    <xf numFmtId="0" fontId="2" fillId="0" borderId="173" xfId="0" applyFont="1" applyBorder="1" applyAlignment="1">
      <alignment vertical="center" shrinkToFit="1"/>
    </xf>
    <xf numFmtId="0" fontId="2" fillId="0" borderId="175" xfId="0" applyFont="1" applyBorder="1" applyAlignment="1">
      <alignment vertical="center" shrinkToFit="1"/>
    </xf>
    <xf numFmtId="0" fontId="57" fillId="0" borderId="0" xfId="0" applyFont="1" applyAlignment="1">
      <alignment vertic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top" wrapText="1"/>
    </xf>
    <xf numFmtId="0" fontId="22" fillId="0" borderId="0" xfId="0" quotePrefix="1" applyFont="1" applyAlignment="1">
      <alignment horizontal="right" vertical="top"/>
    </xf>
    <xf numFmtId="0" fontId="22" fillId="0" borderId="0" xfId="0" applyFont="1" applyAlignment="1">
      <alignment horizontal="right" vertical="top"/>
    </xf>
    <xf numFmtId="0" fontId="7" fillId="0" borderId="58" xfId="0" applyFont="1" applyBorder="1" applyAlignment="1">
      <alignment vertical="center"/>
    </xf>
    <xf numFmtId="0" fontId="60" fillId="0" borderId="0" xfId="0" quotePrefix="1" applyFont="1" applyAlignment="1">
      <alignment horizontal="left" vertical="top"/>
    </xf>
    <xf numFmtId="0" fontId="60" fillId="0" borderId="0" xfId="0" applyFont="1" applyAlignment="1">
      <alignment horizontal="left" vertical="top" wrapText="1"/>
    </xf>
    <xf numFmtId="0" fontId="60" fillId="0" borderId="0" xfId="0" applyFont="1" applyAlignment="1">
      <alignment horizontal="left" vertical="center"/>
    </xf>
    <xf numFmtId="0" fontId="4" fillId="5" borderId="80" xfId="0" applyFont="1" applyFill="1" applyBorder="1" applyAlignment="1">
      <alignment horizontal="left" vertical="center" shrinkToFit="1"/>
    </xf>
    <xf numFmtId="0" fontId="8" fillId="2" borderId="154" xfId="0" applyFont="1" applyFill="1" applyBorder="1" applyAlignment="1">
      <alignment vertical="center" shrinkToFit="1"/>
    </xf>
    <xf numFmtId="0" fontId="11" fillId="6" borderId="188" xfId="2" applyFont="1" applyFill="1" applyBorder="1" applyAlignment="1" applyProtection="1">
      <alignment horizontal="center" vertical="center"/>
      <protection locked="0"/>
    </xf>
    <xf numFmtId="0" fontId="11" fillId="6" borderId="189" xfId="2" applyFont="1" applyFill="1" applyBorder="1" applyAlignment="1" applyProtection="1">
      <alignment horizontal="center" vertical="center"/>
      <protection locked="0"/>
    </xf>
    <xf numFmtId="179" fontId="15" fillId="6" borderId="190" xfId="2" applyNumberFormat="1" applyFont="1" applyFill="1" applyBorder="1" applyAlignment="1" applyProtection="1">
      <alignment horizontal="center" vertical="center"/>
      <protection locked="0"/>
    </xf>
    <xf numFmtId="179" fontId="15" fillId="6" borderId="188" xfId="2" applyNumberFormat="1" applyFont="1" applyFill="1" applyBorder="1" applyAlignment="1" applyProtection="1">
      <alignment horizontal="center" vertical="center"/>
      <protection locked="0"/>
    </xf>
    <xf numFmtId="179" fontId="15" fillId="6" borderId="189" xfId="2" applyNumberFormat="1" applyFont="1" applyFill="1" applyBorder="1" applyAlignment="1" applyProtection="1">
      <alignment horizontal="center" vertical="center"/>
      <protection locked="0"/>
    </xf>
    <xf numFmtId="0" fontId="11" fillId="6" borderId="190" xfId="2" applyFont="1" applyFill="1" applyBorder="1" applyAlignment="1">
      <alignment horizontal="center" vertical="center"/>
    </xf>
    <xf numFmtId="0" fontId="11" fillId="6" borderId="188" xfId="2" applyFont="1" applyFill="1" applyBorder="1" applyAlignment="1">
      <alignment horizontal="center" vertical="center"/>
    </xf>
    <xf numFmtId="0" fontId="11" fillId="6" borderId="189" xfId="2" applyFont="1" applyFill="1" applyBorder="1" applyAlignment="1">
      <alignment horizontal="center" vertical="center"/>
    </xf>
    <xf numFmtId="0" fontId="11" fillId="6" borderId="191" xfId="1" applyNumberFormat="1" applyFont="1" applyFill="1" applyBorder="1" applyAlignment="1">
      <alignment horizontal="center" vertical="center" shrinkToFit="1"/>
    </xf>
    <xf numFmtId="0" fontId="11" fillId="0" borderId="192" xfId="0" applyFont="1" applyBorder="1" applyAlignment="1" applyProtection="1">
      <alignment horizontal="left" vertical="center"/>
      <protection locked="0"/>
    </xf>
    <xf numFmtId="189" fontId="11" fillId="0" borderId="193" xfId="2" applyNumberFormat="1" applyFont="1" applyBorder="1" applyAlignment="1" applyProtection="1">
      <alignment horizontal="center" vertical="center"/>
      <protection locked="0"/>
    </xf>
    <xf numFmtId="0" fontId="11" fillId="0" borderId="194" xfId="2" applyFont="1" applyBorder="1" applyAlignment="1" applyProtection="1">
      <alignment horizontal="center" vertical="center"/>
      <protection locked="0"/>
    </xf>
    <xf numFmtId="0" fontId="11" fillId="0" borderId="192" xfId="2" applyFont="1" applyBorder="1" applyAlignment="1" applyProtection="1">
      <alignment horizontal="center" vertical="center"/>
      <protection locked="0"/>
    </xf>
    <xf numFmtId="0" fontId="11" fillId="0" borderId="193" xfId="2" applyFont="1" applyBorder="1" applyAlignment="1" applyProtection="1">
      <alignment horizontal="center" vertical="center"/>
      <protection locked="0"/>
    </xf>
    <xf numFmtId="0" fontId="11" fillId="10" borderId="195" xfId="2" applyFont="1" applyFill="1" applyBorder="1" applyAlignment="1">
      <alignment vertical="center"/>
    </xf>
    <xf numFmtId="0" fontId="11" fillId="10" borderId="193" xfId="2" applyFont="1" applyFill="1" applyBorder="1" applyAlignment="1">
      <alignment vertical="center"/>
    </xf>
    <xf numFmtId="0" fontId="11" fillId="10" borderId="194" xfId="2" applyFont="1" applyFill="1" applyBorder="1" applyAlignment="1">
      <alignment vertical="center"/>
    </xf>
    <xf numFmtId="0" fontId="11" fillId="6" borderId="74" xfId="1" applyNumberFormat="1" applyFont="1" applyFill="1" applyBorder="1" applyAlignment="1">
      <alignment horizontal="center" vertical="center" shrinkToFit="1"/>
    </xf>
    <xf numFmtId="0" fontId="11" fillId="6" borderId="79" xfId="1" applyNumberFormat="1" applyFont="1" applyFill="1" applyBorder="1" applyAlignment="1">
      <alignment horizontal="center" vertical="center" shrinkToFit="1"/>
    </xf>
    <xf numFmtId="181" fontId="11" fillId="10" borderId="188" xfId="2" applyNumberFormat="1" applyFont="1" applyFill="1" applyBorder="1" applyAlignment="1">
      <alignment horizontal="right" vertical="center"/>
    </xf>
    <xf numFmtId="0" fontId="12" fillId="6" borderId="189" xfId="2" applyFont="1" applyFill="1" applyBorder="1" applyAlignment="1">
      <alignment horizontal="center" vertical="center"/>
    </xf>
    <xf numFmtId="0" fontId="11" fillId="10" borderId="190" xfId="2" applyFont="1" applyFill="1" applyBorder="1" applyAlignment="1">
      <alignment horizontal="right" vertical="center"/>
    </xf>
    <xf numFmtId="0" fontId="11" fillId="10" borderId="188" xfId="2" applyFont="1" applyFill="1" applyBorder="1" applyAlignment="1">
      <alignment horizontal="right" vertical="center"/>
    </xf>
    <xf numFmtId="0" fontId="11" fillId="10" borderId="189" xfId="2" applyFont="1" applyFill="1" applyBorder="1" applyAlignment="1">
      <alignment horizontal="right" vertical="center"/>
    </xf>
    <xf numFmtId="0" fontId="12" fillId="6" borderId="190" xfId="2" applyFont="1" applyFill="1" applyBorder="1" applyAlignment="1">
      <alignment horizontal="center" vertical="center"/>
    </xf>
    <xf numFmtId="0" fontId="12" fillId="6" borderId="188" xfId="2" applyFont="1" applyFill="1" applyBorder="1" applyAlignment="1">
      <alignment horizontal="center" vertical="center"/>
    </xf>
    <xf numFmtId="178" fontId="11" fillId="10" borderId="197" xfId="2" applyNumberFormat="1" applyFont="1" applyFill="1" applyBorder="1" applyAlignment="1">
      <alignment horizontal="right" vertical="center"/>
    </xf>
    <xf numFmtId="0" fontId="12" fillId="6" borderId="198" xfId="2" applyFont="1" applyFill="1" applyBorder="1" applyAlignment="1">
      <alignment horizontal="center" vertical="center"/>
    </xf>
    <xf numFmtId="0" fontId="11" fillId="10" borderId="196" xfId="2" applyFont="1" applyFill="1" applyBorder="1" applyAlignment="1">
      <alignment horizontal="right" vertical="center"/>
    </xf>
    <xf numFmtId="0" fontId="11" fillId="10" borderId="197" xfId="2" applyFont="1" applyFill="1" applyBorder="1" applyAlignment="1">
      <alignment horizontal="right" vertical="center"/>
    </xf>
    <xf numFmtId="0" fontId="11" fillId="10" borderId="198" xfId="2" applyFont="1" applyFill="1" applyBorder="1" applyAlignment="1">
      <alignment horizontal="right" vertical="center"/>
    </xf>
    <xf numFmtId="178" fontId="11" fillId="10" borderId="196" xfId="2" applyNumberFormat="1" applyFont="1" applyFill="1" applyBorder="1" applyAlignment="1">
      <alignment vertical="center" shrinkToFit="1"/>
    </xf>
    <xf numFmtId="178" fontId="11" fillId="10" borderId="197" xfId="2" applyNumberFormat="1" applyFont="1" applyFill="1" applyBorder="1" applyAlignment="1">
      <alignment vertical="center" shrinkToFit="1"/>
    </xf>
    <xf numFmtId="178" fontId="11" fillId="10" borderId="198" xfId="2" applyNumberFormat="1" applyFont="1" applyFill="1" applyBorder="1" applyAlignment="1">
      <alignment vertical="center" shrinkToFit="1"/>
    </xf>
    <xf numFmtId="190" fontId="11" fillId="0" borderId="194" xfId="2" applyNumberFormat="1" applyFont="1" applyBorder="1" applyAlignment="1">
      <alignment horizontal="center" vertical="center"/>
    </xf>
    <xf numFmtId="0" fontId="11" fillId="11" borderId="192" xfId="2" applyFont="1" applyFill="1" applyBorder="1" applyAlignment="1" applyProtection="1">
      <alignment vertical="center"/>
      <protection locked="0"/>
    </xf>
    <xf numFmtId="0" fontId="11" fillId="11" borderId="193" xfId="2" applyFont="1" applyFill="1" applyBorder="1" applyAlignment="1" applyProtection="1">
      <alignment horizontal="right" vertical="center"/>
      <protection locked="0"/>
    </xf>
    <xf numFmtId="0" fontId="11" fillId="0" borderId="193" xfId="2" applyFont="1" applyBorder="1" applyAlignment="1" applyProtection="1">
      <alignment vertical="center"/>
      <protection locked="0"/>
    </xf>
    <xf numFmtId="0" fontId="11" fillId="11" borderId="193" xfId="2" applyFont="1" applyFill="1" applyBorder="1" applyAlignment="1" applyProtection="1">
      <alignment vertical="center"/>
      <protection locked="0"/>
    </xf>
    <xf numFmtId="0" fontId="11" fillId="0" borderId="194" xfId="2" applyFont="1" applyBorder="1" applyAlignment="1" applyProtection="1">
      <alignment vertical="center"/>
      <protection locked="0"/>
    </xf>
    <xf numFmtId="182" fontId="11" fillId="10" borderId="1" xfId="2" applyNumberFormat="1" applyFont="1" applyFill="1" applyBorder="1" applyAlignment="1">
      <alignment horizontal="right" vertical="center" shrinkToFit="1"/>
    </xf>
    <xf numFmtId="0" fontId="11" fillId="10" borderId="196" xfId="2" applyFont="1" applyFill="1" applyBorder="1" applyAlignment="1">
      <alignment horizontal="center" vertical="center"/>
    </xf>
    <xf numFmtId="0" fontId="11" fillId="10" borderId="197" xfId="2" applyFont="1" applyFill="1" applyBorder="1" applyAlignment="1">
      <alignment horizontal="center" vertical="center"/>
    </xf>
    <xf numFmtId="0" fontId="11" fillId="10" borderId="198" xfId="2" applyFont="1" applyFill="1" applyBorder="1" applyAlignment="1">
      <alignment horizontal="center" vertical="center"/>
    </xf>
    <xf numFmtId="0" fontId="11" fillId="11" borderId="196" xfId="2" applyFont="1" applyFill="1" applyBorder="1" applyAlignment="1" applyProtection="1">
      <alignment vertical="center"/>
      <protection locked="0"/>
    </xf>
    <xf numFmtId="0" fontId="11" fillId="11" borderId="197" xfId="2" applyFont="1" applyFill="1" applyBorder="1" applyAlignment="1" applyProtection="1">
      <alignment vertical="center"/>
      <protection locked="0"/>
    </xf>
    <xf numFmtId="0" fontId="11" fillId="11" borderId="198" xfId="2" applyFont="1" applyFill="1" applyBorder="1" applyAlignment="1" applyProtection="1">
      <alignment vertical="center"/>
      <protection locked="0"/>
    </xf>
    <xf numFmtId="196" fontId="11" fillId="10" borderId="200" xfId="2" applyNumberFormat="1" applyFont="1" applyFill="1" applyBorder="1" applyAlignment="1">
      <alignment horizontal="right" vertical="center" shrinkToFit="1"/>
    </xf>
    <xf numFmtId="184" fontId="11" fillId="10" borderId="194" xfId="2" applyNumberFormat="1" applyFont="1" applyFill="1" applyBorder="1" applyAlignment="1" applyProtection="1">
      <alignment vertical="center" shrinkToFit="1"/>
      <protection locked="0"/>
    </xf>
    <xf numFmtId="183" fontId="12" fillId="10" borderId="190" xfId="2" applyNumberFormat="1" applyFont="1" applyFill="1" applyBorder="1" applyAlignment="1">
      <alignment horizontal="right" vertical="center" shrinkToFit="1"/>
    </xf>
    <xf numFmtId="180" fontId="12" fillId="10" borderId="207" xfId="2" applyNumberFormat="1" applyFont="1" applyFill="1" applyBorder="1" applyAlignment="1">
      <alignment horizontal="right" vertical="center" shrinkToFit="1"/>
    </xf>
    <xf numFmtId="182" fontId="11" fillId="10" borderId="190" xfId="2" applyNumberFormat="1" applyFont="1" applyFill="1" applyBorder="1" applyAlignment="1">
      <alignment vertical="center" shrinkToFit="1"/>
    </xf>
    <xf numFmtId="0" fontId="11" fillId="6" borderId="192" xfId="2" applyFont="1" applyFill="1" applyBorder="1" applyAlignment="1">
      <alignment horizontal="center" vertical="center"/>
    </xf>
    <xf numFmtId="0" fontId="11" fillId="6" borderId="208" xfId="2" applyFont="1" applyFill="1" applyBorder="1" applyAlignment="1">
      <alignment horizontal="center" vertical="center"/>
    </xf>
    <xf numFmtId="0" fontId="11" fillId="6" borderId="208" xfId="2" applyFont="1" applyFill="1" applyBorder="1" applyAlignment="1">
      <alignment vertical="center"/>
    </xf>
    <xf numFmtId="0" fontId="12" fillId="6" borderId="208" xfId="2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" fillId="6" borderId="193" xfId="2" applyFont="1" applyFill="1" applyBorder="1" applyAlignment="1">
      <alignment horizontal="center" vertical="center"/>
    </xf>
    <xf numFmtId="0" fontId="5" fillId="6" borderId="193" xfId="2" applyFill="1" applyBorder="1" applyAlignment="1">
      <alignment horizontal="center" vertical="center"/>
    </xf>
    <xf numFmtId="0" fontId="11" fillId="4" borderId="201" xfId="2" applyFont="1" applyFill="1" applyBorder="1" applyAlignment="1">
      <alignment horizontal="right" vertical="center"/>
    </xf>
    <xf numFmtId="0" fontId="11" fillId="4" borderId="200" xfId="2" applyFont="1" applyFill="1" applyBorder="1" applyAlignment="1">
      <alignment horizontal="right" vertical="center"/>
    </xf>
    <xf numFmtId="0" fontId="11" fillId="4" borderId="1" xfId="2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8" fillId="6" borderId="58" xfId="2" applyFont="1" applyFill="1" applyBorder="1" applyAlignment="1">
      <alignment horizontal="center" vertical="center" shrinkToFit="1"/>
    </xf>
    <xf numFmtId="0" fontId="5" fillId="6" borderId="62" xfId="2" applyFill="1" applyBorder="1" applyAlignment="1">
      <alignment horizontal="center" vertical="center" shrinkToFit="1"/>
    </xf>
    <xf numFmtId="178" fontId="5" fillId="0" borderId="64" xfId="2" applyNumberFormat="1" applyBorder="1" applyAlignment="1" applyProtection="1">
      <alignment vertical="center" shrinkToFit="1"/>
      <protection locked="0"/>
    </xf>
    <xf numFmtId="178" fontId="5" fillId="0" borderId="61" xfId="2" applyNumberFormat="1" applyBorder="1" applyAlignment="1" applyProtection="1">
      <alignment vertical="center" shrinkToFit="1"/>
      <protection locked="0"/>
    </xf>
    <xf numFmtId="0" fontId="4" fillId="6" borderId="66" xfId="2" applyFont="1" applyFill="1" applyBorder="1" applyAlignment="1">
      <alignment horizontal="center" vertical="center" shrinkToFit="1"/>
    </xf>
    <xf numFmtId="0" fontId="13" fillId="6" borderId="212" xfId="2" applyFont="1" applyFill="1" applyBorder="1" applyAlignment="1">
      <alignment horizontal="center" vertical="center"/>
    </xf>
    <xf numFmtId="190" fontId="11" fillId="0" borderId="107" xfId="2" applyNumberFormat="1" applyFont="1" applyBorder="1" applyAlignment="1" applyProtection="1">
      <alignment horizontal="center" vertical="center"/>
      <protection locked="0"/>
    </xf>
    <xf numFmtId="0" fontId="11" fillId="11" borderId="106" xfId="2" applyFont="1" applyFill="1" applyBorder="1" applyAlignment="1" applyProtection="1">
      <alignment vertical="center"/>
      <protection locked="0"/>
    </xf>
    <xf numFmtId="0" fontId="11" fillId="11" borderId="93" xfId="2" applyFont="1" applyFill="1" applyBorder="1" applyAlignment="1" applyProtection="1">
      <alignment vertical="center"/>
      <protection locked="0"/>
    </xf>
    <xf numFmtId="0" fontId="11" fillId="11" borderId="213" xfId="2" applyFont="1" applyFill="1" applyBorder="1" applyAlignment="1" applyProtection="1">
      <alignment vertical="center"/>
      <protection locked="0"/>
    </xf>
    <xf numFmtId="0" fontId="11" fillId="0" borderId="213" xfId="2" applyFont="1" applyBorder="1" applyAlignment="1" applyProtection="1">
      <alignment vertical="center"/>
      <protection locked="0"/>
    </xf>
    <xf numFmtId="0" fontId="13" fillId="6" borderId="190" xfId="2" applyFont="1" applyFill="1" applyBorder="1" applyAlignment="1">
      <alignment horizontal="center" vertical="center" wrapText="1"/>
    </xf>
    <xf numFmtId="0" fontId="13" fillId="6" borderId="189" xfId="2" applyFont="1" applyFill="1" applyBorder="1" applyAlignment="1">
      <alignment horizontal="center" vertical="center" wrapText="1"/>
    </xf>
    <xf numFmtId="182" fontId="12" fillId="10" borderId="88" xfId="2" applyNumberFormat="1" applyFont="1" applyFill="1" applyBorder="1" applyAlignment="1" applyProtection="1">
      <alignment horizontal="right" vertical="center" shrinkToFit="1"/>
      <protection locked="0"/>
    </xf>
    <xf numFmtId="182" fontId="12" fillId="0" borderId="101" xfId="2" applyNumberFormat="1" applyFont="1" applyBorder="1" applyAlignment="1" applyProtection="1">
      <alignment horizontal="right" vertical="center" shrinkToFit="1"/>
      <protection locked="0"/>
    </xf>
    <xf numFmtId="182" fontId="12" fillId="11" borderId="113" xfId="2" applyNumberFormat="1" applyFont="1" applyFill="1" applyBorder="1" applyAlignment="1" applyProtection="1">
      <alignment horizontal="right" vertical="center" shrinkToFit="1"/>
      <protection locked="0"/>
    </xf>
    <xf numFmtId="182" fontId="12" fillId="10" borderId="77" xfId="2" applyNumberFormat="1" applyFont="1" applyFill="1" applyBorder="1" applyAlignment="1" applyProtection="1">
      <alignment horizontal="right" vertical="center" shrinkToFit="1"/>
      <protection locked="0"/>
    </xf>
    <xf numFmtId="182" fontId="12" fillId="11" borderId="75" xfId="2" applyNumberFormat="1" applyFont="1" applyFill="1" applyBorder="1" applyAlignment="1" applyProtection="1">
      <alignment horizontal="center" vertical="center" shrinkToFit="1"/>
      <protection locked="0"/>
    </xf>
    <xf numFmtId="182" fontId="12" fillId="11" borderId="80" xfId="2" applyNumberFormat="1" applyFont="1" applyFill="1" applyBorder="1" applyAlignment="1" applyProtection="1">
      <alignment horizontal="center" vertical="center" shrinkToFit="1"/>
      <protection locked="0"/>
    </xf>
    <xf numFmtId="182" fontId="12" fillId="11" borderId="82" xfId="2" applyNumberFormat="1" applyFont="1" applyFill="1" applyBorder="1" applyAlignment="1" applyProtection="1">
      <alignment horizontal="right" vertical="center" shrinkToFit="1"/>
      <protection locked="0"/>
    </xf>
    <xf numFmtId="182" fontId="12" fillId="10" borderId="119" xfId="2" applyNumberFormat="1" applyFont="1" applyFill="1" applyBorder="1" applyAlignment="1">
      <alignment horizontal="right" vertical="center" shrinkToFit="1"/>
    </xf>
    <xf numFmtId="182" fontId="12" fillId="10" borderId="72" xfId="2" applyNumberFormat="1" applyFont="1" applyFill="1" applyBorder="1" applyAlignment="1">
      <alignment horizontal="right" vertical="center" shrinkToFit="1"/>
    </xf>
    <xf numFmtId="0" fontId="11" fillId="0" borderId="65" xfId="2" applyFont="1" applyBorder="1" applyAlignment="1">
      <alignment horizontal="center" vertical="center"/>
    </xf>
    <xf numFmtId="3" fontId="11" fillId="0" borderId="65" xfId="2" applyNumberFormat="1" applyFont="1" applyBorder="1" applyAlignment="1">
      <alignment horizontal="right" vertical="center"/>
    </xf>
    <xf numFmtId="0" fontId="5" fillId="0" borderId="0" xfId="2" applyAlignment="1" applyProtection="1">
      <alignment vertical="center"/>
      <protection locked="0"/>
    </xf>
    <xf numFmtId="0" fontId="5" fillId="0" borderId="0" xfId="2" applyAlignment="1" applyProtection="1">
      <alignment horizontal="center" vertical="center"/>
      <protection locked="0"/>
    </xf>
    <xf numFmtId="0" fontId="13" fillId="0" borderId="0" xfId="2" applyFont="1" applyAlignment="1">
      <alignment horizontal="left"/>
    </xf>
    <xf numFmtId="198" fontId="21" fillId="4" borderId="0" xfId="2" applyNumberFormat="1" applyFont="1" applyFill="1" applyAlignment="1">
      <alignment horizontal="right" vertical="center" shrinkToFit="1"/>
    </xf>
    <xf numFmtId="201" fontId="53" fillId="4" borderId="0" xfId="2" applyNumberFormat="1" applyFont="1" applyFill="1" applyAlignment="1">
      <alignment vertical="center" shrinkToFit="1"/>
    </xf>
    <xf numFmtId="0" fontId="53" fillId="0" borderId="0" xfId="2" applyFont="1" applyAlignment="1">
      <alignment vertical="center"/>
    </xf>
    <xf numFmtId="0" fontId="5" fillId="10" borderId="210" xfId="2" applyFill="1" applyBorder="1" applyAlignment="1">
      <alignment horizontal="right" vertical="center" shrinkToFit="1"/>
    </xf>
    <xf numFmtId="177" fontId="5" fillId="14" borderId="195" xfId="2" applyNumberFormat="1" applyFill="1" applyBorder="1" applyAlignment="1">
      <alignment vertical="center"/>
    </xf>
    <xf numFmtId="0" fontId="21" fillId="4" borderId="0" xfId="2" applyFont="1" applyFill="1" applyAlignment="1">
      <alignment horizontal="right" vertical="center" shrinkToFit="1"/>
    </xf>
    <xf numFmtId="0" fontId="21" fillId="0" borderId="0" xfId="2" applyFont="1"/>
    <xf numFmtId="0" fontId="53" fillId="0" borderId="0" xfId="2" applyFont="1" applyAlignment="1">
      <alignment horizontal="right" vertical="center"/>
    </xf>
    <xf numFmtId="0" fontId="53" fillId="11" borderId="0" xfId="2" applyFont="1" applyFill="1" applyAlignment="1">
      <alignment vertical="center"/>
    </xf>
    <xf numFmtId="0" fontId="63" fillId="0" borderId="76" xfId="2" applyFont="1" applyBorder="1" applyAlignment="1" applyProtection="1">
      <alignment horizontal="left" vertical="center"/>
      <protection locked="0"/>
    </xf>
    <xf numFmtId="203" fontId="5" fillId="0" borderId="0" xfId="2" applyNumberFormat="1" applyAlignment="1">
      <alignment vertical="center"/>
    </xf>
    <xf numFmtId="204" fontId="5" fillId="0" borderId="0" xfId="2" applyNumberFormat="1" applyAlignment="1">
      <alignment vertical="center"/>
    </xf>
    <xf numFmtId="205" fontId="5" fillId="0" borderId="0" xfId="2" applyNumberFormat="1" applyAlignment="1">
      <alignment vertical="center"/>
    </xf>
    <xf numFmtId="0" fontId="65" fillId="0" borderId="0" xfId="2" applyFont="1" applyAlignment="1">
      <alignment vertical="center"/>
    </xf>
    <xf numFmtId="198" fontId="21" fillId="4" borderId="0" xfId="2" applyNumberFormat="1" applyFont="1" applyFill="1" applyAlignment="1">
      <alignment horizontal="right" vertical="center"/>
    </xf>
    <xf numFmtId="198" fontId="21" fillId="0" borderId="0" xfId="2" applyNumberFormat="1" applyFont="1" applyAlignment="1">
      <alignment horizontal="right" vertical="center"/>
    </xf>
    <xf numFmtId="0" fontId="14" fillId="0" borderId="0" xfId="2" applyFont="1"/>
    <xf numFmtId="0" fontId="23" fillId="0" borderId="0" xfId="2" applyFont="1"/>
    <xf numFmtId="177" fontId="5" fillId="10" borderId="210" xfId="2" applyNumberFormat="1" applyFill="1" applyBorder="1" applyAlignment="1">
      <alignment horizontal="right" vertical="center" shrinkToFit="1"/>
    </xf>
    <xf numFmtId="0" fontId="11" fillId="0" borderId="57" xfId="2" applyFont="1" applyBorder="1" applyAlignment="1">
      <alignment horizontal="center" vertical="center"/>
    </xf>
    <xf numFmtId="192" fontId="11" fillId="0" borderId="57" xfId="2" applyNumberFormat="1" applyFont="1" applyBorder="1" applyAlignment="1">
      <alignment horizontal="right" vertical="center"/>
    </xf>
    <xf numFmtId="0" fontId="5" fillId="0" borderId="57" xfId="2" applyBorder="1" applyAlignment="1">
      <alignment horizontal="center" vertical="center"/>
    </xf>
    <xf numFmtId="0" fontId="5" fillId="0" borderId="57" xfId="2" applyBorder="1" applyAlignment="1">
      <alignment vertical="center"/>
    </xf>
    <xf numFmtId="0" fontId="4" fillId="0" borderId="123" xfId="0" applyFont="1" applyBorder="1" applyAlignment="1">
      <alignment horizontal="center" vertical="center"/>
    </xf>
    <xf numFmtId="0" fontId="4" fillId="0" borderId="180" xfId="0" applyFont="1" applyBorder="1" applyAlignment="1">
      <alignment horizontal="center" vertical="center"/>
    </xf>
    <xf numFmtId="0" fontId="4" fillId="0" borderId="152" xfId="0" applyFont="1" applyBorder="1" applyAlignment="1">
      <alignment horizontal="center" vertical="center"/>
    </xf>
    <xf numFmtId="0" fontId="4" fillId="0" borderId="153" xfId="0" applyFont="1" applyBorder="1" applyAlignment="1">
      <alignment horizontal="center" vertical="center"/>
    </xf>
    <xf numFmtId="0" fontId="26" fillId="2" borderId="58" xfId="0" applyFont="1" applyFill="1" applyBorder="1" applyAlignment="1">
      <alignment horizontal="center" vertical="center"/>
    </xf>
    <xf numFmtId="0" fontId="26" fillId="2" borderId="59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173" xfId="0" applyFont="1" applyBorder="1" applyAlignment="1">
      <alignment horizontal="center" vertical="center" shrinkToFit="1"/>
    </xf>
    <xf numFmtId="0" fontId="4" fillId="0" borderId="122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6" fillId="2" borderId="156" xfId="0" applyFont="1" applyFill="1" applyBorder="1" applyAlignment="1">
      <alignment horizontal="center" vertical="center"/>
    </xf>
    <xf numFmtId="0" fontId="26" fillId="2" borderId="157" xfId="0" applyFont="1" applyFill="1" applyBorder="1" applyAlignment="1">
      <alignment horizontal="center" vertical="center"/>
    </xf>
    <xf numFmtId="0" fontId="26" fillId="2" borderId="173" xfId="0" applyFont="1" applyFill="1" applyBorder="1" applyAlignment="1">
      <alignment horizontal="center" vertical="center"/>
    </xf>
    <xf numFmtId="0" fontId="26" fillId="2" borderId="186" xfId="0" applyFont="1" applyFill="1" applyBorder="1" applyAlignment="1">
      <alignment horizontal="center" vertical="center"/>
    </xf>
    <xf numFmtId="0" fontId="26" fillId="2" borderId="187" xfId="0" applyFont="1" applyFill="1" applyBorder="1" applyAlignment="1">
      <alignment horizontal="center" vertical="center"/>
    </xf>
    <xf numFmtId="0" fontId="56" fillId="0" borderId="63" xfId="0" applyFont="1" applyBorder="1" applyAlignment="1">
      <alignment horizontal="center" vertical="center"/>
    </xf>
    <xf numFmtId="0" fontId="56" fillId="0" borderId="65" xfId="0" applyFont="1" applyBorder="1" applyAlignment="1">
      <alignment horizontal="center" vertical="center"/>
    </xf>
    <xf numFmtId="0" fontId="56" fillId="0" borderId="175" xfId="0" applyFont="1" applyBorder="1" applyAlignment="1">
      <alignment horizontal="center" vertical="center"/>
    </xf>
    <xf numFmtId="0" fontId="26" fillId="2" borderId="170" xfId="0" applyFont="1" applyFill="1" applyBorder="1" applyAlignment="1">
      <alignment horizontal="center" vertical="center"/>
    </xf>
    <xf numFmtId="0" fontId="26" fillId="2" borderId="168" xfId="0" applyFont="1" applyFill="1" applyBorder="1" applyAlignment="1">
      <alignment horizontal="center" vertical="center"/>
    </xf>
    <xf numFmtId="0" fontId="26" fillId="2" borderId="171" xfId="0" applyFont="1" applyFill="1" applyBorder="1" applyAlignment="1">
      <alignment horizontal="center" vertical="center"/>
    </xf>
    <xf numFmtId="0" fontId="26" fillId="2" borderId="169" xfId="0" applyFont="1" applyFill="1" applyBorder="1" applyAlignment="1">
      <alignment horizontal="center" vertical="center"/>
    </xf>
    <xf numFmtId="0" fontId="56" fillId="0" borderId="64" xfId="0" applyFont="1" applyBorder="1" applyAlignment="1">
      <alignment horizontal="center" vertical="center"/>
    </xf>
    <xf numFmtId="0" fontId="56" fillId="0" borderId="70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56" fillId="0" borderId="137" xfId="0" applyFont="1" applyBorder="1" applyAlignment="1">
      <alignment horizontal="center" vertical="center"/>
    </xf>
    <xf numFmtId="0" fontId="56" fillId="0" borderId="174" xfId="0" applyFont="1" applyBorder="1" applyAlignment="1">
      <alignment horizontal="center" vertical="center"/>
    </xf>
    <xf numFmtId="0" fontId="56" fillId="0" borderId="176" xfId="0" applyFont="1" applyBorder="1" applyAlignment="1">
      <alignment horizontal="center" vertical="center"/>
    </xf>
    <xf numFmtId="49" fontId="4" fillId="0" borderId="131" xfId="0" quotePrefix="1" applyNumberFormat="1" applyFont="1" applyBorder="1" applyAlignment="1">
      <alignment horizontal="center" vertical="center"/>
    </xf>
    <xf numFmtId="49" fontId="4" fillId="0" borderId="177" xfId="0" applyNumberFormat="1" applyFont="1" applyBorder="1" applyAlignment="1">
      <alignment horizontal="center" vertical="center"/>
    </xf>
    <xf numFmtId="0" fontId="26" fillId="2" borderId="178" xfId="0" applyFont="1" applyFill="1" applyBorder="1" applyAlignment="1">
      <alignment horizontal="center" vertical="center"/>
    </xf>
    <xf numFmtId="0" fontId="26" fillId="2" borderId="60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4" fillId="0" borderId="160" xfId="0" applyFont="1" applyBorder="1" applyAlignment="1">
      <alignment horizontal="center" vertical="center"/>
    </xf>
    <xf numFmtId="0" fontId="4" fillId="0" borderId="161" xfId="0" applyFont="1" applyBorder="1" applyAlignment="1">
      <alignment horizontal="center" vertical="center"/>
    </xf>
    <xf numFmtId="0" fontId="26" fillId="2" borderId="174" xfId="0" applyFont="1" applyFill="1" applyBorder="1" applyAlignment="1">
      <alignment horizontal="center" vertical="center" wrapText="1"/>
    </xf>
    <xf numFmtId="0" fontId="26" fillId="2" borderId="64" xfId="0" applyFont="1" applyFill="1" applyBorder="1" applyAlignment="1">
      <alignment horizontal="center" vertical="center"/>
    </xf>
    <xf numFmtId="0" fontId="58" fillId="0" borderId="158" xfId="0" applyFont="1" applyBorder="1" applyAlignment="1">
      <alignment horizontal="left" vertical="center" wrapText="1"/>
    </xf>
    <xf numFmtId="0" fontId="58" fillId="0" borderId="159" xfId="0" applyFont="1" applyBorder="1" applyAlignment="1">
      <alignment horizontal="left" vertical="center" wrapText="1"/>
    </xf>
    <xf numFmtId="0" fontId="58" fillId="0" borderId="179" xfId="0" applyFont="1" applyBorder="1" applyAlignment="1">
      <alignment horizontal="left" vertical="center" wrapText="1"/>
    </xf>
    <xf numFmtId="0" fontId="26" fillId="0" borderId="58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0" fillId="0" borderId="159" xfId="0" applyBorder="1"/>
    <xf numFmtId="0" fontId="0" fillId="0" borderId="179" xfId="0" applyBorder="1"/>
    <xf numFmtId="0" fontId="26" fillId="5" borderId="178" xfId="0" applyFont="1" applyFill="1" applyBorder="1" applyAlignment="1">
      <alignment horizontal="center" vertical="center" wrapText="1"/>
    </xf>
    <xf numFmtId="0" fontId="26" fillId="5" borderId="60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left" vertical="center" shrinkToFit="1"/>
    </xf>
    <xf numFmtId="0" fontId="4" fillId="0" borderId="173" xfId="0" applyFont="1" applyBorder="1" applyAlignment="1">
      <alignment horizontal="left" vertical="center" shrinkToFit="1"/>
    </xf>
    <xf numFmtId="0" fontId="26" fillId="2" borderId="172" xfId="0" applyFont="1" applyFill="1" applyBorder="1" applyAlignment="1">
      <alignment horizontal="center" vertical="center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64" xfId="0" applyFont="1" applyFill="1" applyBorder="1" applyAlignment="1">
      <alignment horizontal="center" vertical="center" wrapText="1"/>
    </xf>
    <xf numFmtId="0" fontId="26" fillId="2" borderId="182" xfId="0" applyFont="1" applyFill="1" applyBorder="1" applyAlignment="1">
      <alignment horizontal="center" vertical="center" wrapText="1"/>
    </xf>
    <xf numFmtId="0" fontId="26" fillId="2" borderId="61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6" fillId="2" borderId="137" xfId="0" applyFont="1" applyFill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77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 shrinkToFit="1"/>
    </xf>
    <xf numFmtId="0" fontId="3" fillId="0" borderId="121" xfId="0" applyFont="1" applyBorder="1" applyAlignment="1">
      <alignment horizontal="center" vertical="center" shrinkToFit="1"/>
    </xf>
    <xf numFmtId="0" fontId="3" fillId="0" borderId="89" xfId="0" applyFont="1" applyBorder="1" applyAlignment="1">
      <alignment horizontal="center" vertical="center" shrinkToFit="1"/>
    </xf>
    <xf numFmtId="0" fontId="9" fillId="2" borderId="163" xfId="0" applyFont="1" applyFill="1" applyBorder="1" applyAlignment="1">
      <alignment horizontal="center" vertical="center"/>
    </xf>
    <xf numFmtId="0" fontId="9" fillId="2" borderId="164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left" vertical="center" shrinkToFit="1"/>
    </xf>
    <xf numFmtId="0" fontId="8" fillId="0" borderId="59" xfId="0" applyFont="1" applyBorder="1" applyAlignment="1">
      <alignment horizontal="left" vertical="center" shrinkToFit="1"/>
    </xf>
    <xf numFmtId="0" fontId="8" fillId="0" borderId="173" xfId="0" applyFont="1" applyBorder="1" applyAlignment="1">
      <alignment horizontal="left" vertical="center" shrinkToFit="1"/>
    </xf>
    <xf numFmtId="0" fontId="8" fillId="2" borderId="58" xfId="0" applyFont="1" applyFill="1" applyBorder="1" applyAlignment="1">
      <alignment horizontal="left" vertical="center" shrinkToFit="1"/>
    </xf>
    <xf numFmtId="0" fontId="8" fillId="2" borderId="59" xfId="0" applyFont="1" applyFill="1" applyBorder="1" applyAlignment="1">
      <alignment horizontal="left" vertical="center" shrinkToFit="1"/>
    </xf>
    <xf numFmtId="0" fontId="8" fillId="2" borderId="63" xfId="0" applyFont="1" applyFill="1" applyBorder="1" applyAlignment="1">
      <alignment horizontal="left" vertical="center" shrinkToFit="1"/>
    </xf>
    <xf numFmtId="0" fontId="8" fillId="2" borderId="65" xfId="0" applyFont="1" applyFill="1" applyBorder="1" applyAlignment="1">
      <alignment horizontal="left" vertical="center" shrinkToFit="1"/>
    </xf>
    <xf numFmtId="0" fontId="8" fillId="2" borderId="156" xfId="0" applyFont="1" applyFill="1" applyBorder="1" applyAlignment="1">
      <alignment horizontal="left" vertical="center"/>
    </xf>
    <xf numFmtId="0" fontId="8" fillId="2" borderId="157" xfId="0" applyFont="1" applyFill="1" applyBorder="1" applyAlignment="1">
      <alignment horizontal="left" vertical="center"/>
    </xf>
    <xf numFmtId="0" fontId="2" fillId="0" borderId="156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173" xfId="0" applyFont="1" applyBorder="1" applyAlignment="1">
      <alignment horizontal="left" vertical="center"/>
    </xf>
    <xf numFmtId="0" fontId="25" fillId="2" borderId="63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8" fillId="0" borderId="59" xfId="0" applyFont="1" applyBorder="1" applyAlignment="1">
      <alignment horizontal="center" vertical="center" shrinkToFit="1"/>
    </xf>
    <xf numFmtId="0" fontId="8" fillId="0" borderId="157" xfId="0" applyFont="1" applyBorder="1" applyAlignment="1">
      <alignment horizontal="center" vertical="center" shrinkToFit="1"/>
    </xf>
    <xf numFmtId="0" fontId="8" fillId="0" borderId="157" xfId="0" applyFont="1" applyBorder="1" applyAlignment="1">
      <alignment horizontal="left" vertical="center" shrinkToFit="1"/>
    </xf>
    <xf numFmtId="0" fontId="9" fillId="2" borderId="165" xfId="0" applyFont="1" applyFill="1" applyBorder="1" applyAlignment="1">
      <alignment horizontal="center" vertical="center"/>
    </xf>
    <xf numFmtId="49" fontId="0" fillId="0" borderId="165" xfId="0" applyNumberFormat="1" applyBorder="1" applyAlignment="1">
      <alignment horizontal="center" vertical="center"/>
    </xf>
    <xf numFmtId="49" fontId="0" fillId="0" borderId="166" xfId="0" applyNumberFormat="1" applyBorder="1" applyAlignment="1">
      <alignment horizontal="center" vertical="center"/>
    </xf>
    <xf numFmtId="49" fontId="0" fillId="0" borderId="167" xfId="0" applyNumberFormat="1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3" fillId="5" borderId="155" xfId="0" applyFont="1" applyFill="1" applyBorder="1" applyAlignment="1">
      <alignment horizontal="center" vertical="center"/>
    </xf>
    <xf numFmtId="0" fontId="3" fillId="5" borderId="156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157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85" fontId="28" fillId="4" borderId="0" xfId="2" applyNumberFormat="1" applyFont="1" applyFill="1" applyAlignment="1">
      <alignment horizontal="center" vertical="center"/>
    </xf>
    <xf numFmtId="0" fontId="28" fillId="4" borderId="0" xfId="2" applyFont="1" applyFill="1" applyAlignment="1">
      <alignment horizontal="center" vertical="center"/>
    </xf>
    <xf numFmtId="0" fontId="53" fillId="0" borderId="0" xfId="2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32" fillId="0" borderId="0" xfId="2" applyFont="1" applyAlignment="1">
      <alignment horizontal="center" vertical="center"/>
    </xf>
    <xf numFmtId="0" fontId="11" fillId="6" borderId="59" xfId="2" applyFont="1" applyFill="1" applyBorder="1" applyAlignment="1">
      <alignment horizontal="center" vertical="center"/>
    </xf>
    <xf numFmtId="200" fontId="11" fillId="12" borderId="59" xfId="2" applyNumberFormat="1" applyFont="1" applyFill="1" applyBorder="1" applyAlignment="1">
      <alignment horizontal="right" vertical="center" shrinkToFit="1"/>
    </xf>
    <xf numFmtId="200" fontId="11" fillId="12" borderId="60" xfId="2" applyNumberFormat="1" applyFont="1" applyFill="1" applyBorder="1" applyAlignment="1">
      <alignment horizontal="right" vertical="center" shrinkToFit="1"/>
    </xf>
    <xf numFmtId="0" fontId="11" fillId="6" borderId="122" xfId="2" applyFont="1" applyFill="1" applyBorder="1" applyAlignment="1">
      <alignment horizontal="left" vertical="center"/>
    </xf>
    <xf numFmtId="0" fontId="11" fillId="6" borderId="123" xfId="2" applyFont="1" applyFill="1" applyBorder="1" applyAlignment="1">
      <alignment horizontal="left" vertical="center"/>
    </xf>
    <xf numFmtId="0" fontId="11" fillId="6" borderId="78" xfId="2" applyFont="1" applyFill="1" applyBorder="1" applyAlignment="1">
      <alignment horizontal="left" vertical="center"/>
    </xf>
    <xf numFmtId="193" fontId="11" fillId="6" borderId="122" xfId="2" applyNumberFormat="1" applyFont="1" applyFill="1" applyBorder="1" applyAlignment="1">
      <alignment horizontal="right" vertical="center"/>
    </xf>
    <xf numFmtId="202" fontId="11" fillId="0" borderId="123" xfId="2" applyNumberFormat="1" applyFont="1" applyBorder="1" applyAlignment="1" applyProtection="1">
      <alignment horizontal="right" vertical="center"/>
      <protection locked="0"/>
    </xf>
    <xf numFmtId="200" fontId="11" fillId="12" borderId="150" xfId="2" applyNumberFormat="1" applyFont="1" applyFill="1" applyBorder="1" applyAlignment="1">
      <alignment horizontal="right" vertical="center" shrinkToFit="1"/>
    </xf>
    <xf numFmtId="193" fontId="11" fillId="13" borderId="152" xfId="2" applyNumberFormat="1" applyFont="1" applyFill="1" applyBorder="1" applyAlignment="1">
      <alignment horizontal="right" vertical="center"/>
    </xf>
    <xf numFmtId="182" fontId="11" fillId="0" borderId="131" xfId="2" applyNumberFormat="1" applyFont="1" applyBorder="1" applyAlignment="1" applyProtection="1">
      <alignment horizontal="right" vertical="center"/>
      <protection locked="0"/>
    </xf>
    <xf numFmtId="197" fontId="11" fillId="0" borderId="123" xfId="2" applyNumberFormat="1" applyFont="1" applyBorder="1" applyAlignment="1" applyProtection="1">
      <alignment horizontal="right" vertical="center"/>
      <protection locked="0"/>
    </xf>
    <xf numFmtId="197" fontId="11" fillId="4" borderId="123" xfId="2" applyNumberFormat="1" applyFont="1" applyFill="1" applyBorder="1" applyAlignment="1">
      <alignment horizontal="right" vertical="center"/>
    </xf>
    <xf numFmtId="195" fontId="11" fillId="0" borderId="123" xfId="2" applyNumberFormat="1" applyFont="1" applyBorder="1" applyAlignment="1" applyProtection="1">
      <alignment horizontal="right" vertical="center"/>
      <protection locked="0"/>
    </xf>
    <xf numFmtId="182" fontId="11" fillId="12" borderId="108" xfId="2" applyNumberFormat="1" applyFont="1" applyFill="1" applyBorder="1" applyAlignment="1">
      <alignment horizontal="right" vertical="center"/>
    </xf>
    <xf numFmtId="182" fontId="11" fillId="12" borderId="125" xfId="2" applyNumberFormat="1" applyFont="1" applyFill="1" applyBorder="1" applyAlignment="1">
      <alignment horizontal="right" vertical="center"/>
    </xf>
    <xf numFmtId="182" fontId="11" fillId="12" borderId="150" xfId="2" applyNumberFormat="1" applyFont="1" applyFill="1" applyBorder="1" applyAlignment="1">
      <alignment horizontal="right" vertical="center"/>
    </xf>
    <xf numFmtId="0" fontId="41" fillId="7" borderId="67" xfId="2" applyFont="1" applyFill="1" applyBorder="1" applyAlignment="1">
      <alignment horizontal="center" vertical="center"/>
    </xf>
    <xf numFmtId="0" fontId="41" fillId="7" borderId="138" xfId="2" applyFont="1" applyFill="1" applyBorder="1" applyAlignment="1">
      <alignment horizontal="center" vertical="center"/>
    </xf>
    <xf numFmtId="0" fontId="41" fillId="7" borderId="139" xfId="2" applyFont="1" applyFill="1" applyBorder="1" applyAlignment="1">
      <alignment horizontal="center" vertical="center"/>
    </xf>
    <xf numFmtId="0" fontId="41" fillId="7" borderId="140" xfId="2" applyFont="1" applyFill="1" applyBorder="1" applyAlignment="1">
      <alignment horizontal="center" vertical="center"/>
    </xf>
    <xf numFmtId="0" fontId="41" fillId="7" borderId="141" xfId="2" applyFont="1" applyFill="1" applyBorder="1" applyAlignment="1">
      <alignment horizontal="center" vertical="center"/>
    </xf>
    <xf numFmtId="0" fontId="41" fillId="7" borderId="142" xfId="2" applyFont="1" applyFill="1" applyBorder="1" applyAlignment="1">
      <alignment horizontal="center" vertical="center"/>
    </xf>
    <xf numFmtId="0" fontId="11" fillId="6" borderId="67" xfId="2" applyFont="1" applyFill="1" applyBorder="1" applyAlignment="1">
      <alignment horizontal="left" vertical="center" wrapText="1"/>
    </xf>
    <xf numFmtId="0" fontId="11" fillId="6" borderId="138" xfId="2" applyFont="1" applyFill="1" applyBorder="1" applyAlignment="1">
      <alignment horizontal="left" vertical="center" wrapText="1"/>
    </xf>
    <xf numFmtId="0" fontId="11" fillId="6" borderId="139" xfId="2" applyFont="1" applyFill="1" applyBorder="1" applyAlignment="1">
      <alignment horizontal="left" vertical="center" wrapText="1"/>
    </xf>
    <xf numFmtId="0" fontId="11" fillId="6" borderId="70" xfId="2" applyFont="1" applyFill="1" applyBorder="1" applyAlignment="1">
      <alignment horizontal="left" vertical="center" wrapText="1"/>
    </xf>
    <xf numFmtId="0" fontId="11" fillId="6" borderId="57" xfId="2" applyFont="1" applyFill="1" applyBorder="1" applyAlignment="1">
      <alignment horizontal="left" vertical="center" wrapText="1"/>
    </xf>
    <xf numFmtId="0" fontId="11" fillId="6" borderId="137" xfId="2" applyFont="1" applyFill="1" applyBorder="1" applyAlignment="1">
      <alignment horizontal="left" vertical="center" wrapText="1"/>
    </xf>
    <xf numFmtId="182" fontId="11" fillId="12" borderId="143" xfId="2" applyNumberFormat="1" applyFont="1" applyFill="1" applyBorder="1" applyAlignment="1">
      <alignment horizontal="right" vertical="center"/>
    </xf>
    <xf numFmtId="182" fontId="11" fillId="12" borderId="144" xfId="2" applyNumberFormat="1" applyFont="1" applyFill="1" applyBorder="1" applyAlignment="1">
      <alignment horizontal="right" vertical="center"/>
    </xf>
    <xf numFmtId="182" fontId="11" fillId="12" borderId="145" xfId="2" applyNumberFormat="1" applyFont="1" applyFill="1" applyBorder="1" applyAlignment="1">
      <alignment horizontal="right" vertical="center"/>
    </xf>
    <xf numFmtId="182" fontId="11" fillId="12" borderId="79" xfId="2" applyNumberFormat="1" applyFont="1" applyFill="1" applyBorder="1" applyAlignment="1">
      <alignment horizontal="right" vertical="center"/>
    </xf>
    <xf numFmtId="182" fontId="11" fillId="12" borderId="131" xfId="2" applyNumberFormat="1" applyFont="1" applyFill="1" applyBorder="1" applyAlignment="1">
      <alignment horizontal="right" vertical="center"/>
    </xf>
    <xf numFmtId="182" fontId="11" fillId="12" borderId="133" xfId="2" applyNumberFormat="1" applyFont="1" applyFill="1" applyBorder="1" applyAlignment="1">
      <alignment horizontal="right" vertical="center"/>
    </xf>
    <xf numFmtId="0" fontId="11" fillId="6" borderId="201" xfId="2" applyFont="1" applyFill="1" applyBorder="1" applyAlignment="1">
      <alignment horizontal="left" vertical="center" wrapText="1"/>
    </xf>
    <xf numFmtId="0" fontId="11" fillId="6" borderId="202" xfId="2" applyFont="1" applyFill="1" applyBorder="1" applyAlignment="1">
      <alignment horizontal="left" vertical="center" wrapText="1"/>
    </xf>
    <xf numFmtId="0" fontId="11" fillId="6" borderId="203" xfId="2" applyFont="1" applyFill="1" applyBorder="1" applyAlignment="1">
      <alignment horizontal="left" vertical="center" wrapText="1"/>
    </xf>
    <xf numFmtId="0" fontId="11" fillId="6" borderId="147" xfId="2" applyFont="1" applyFill="1" applyBorder="1" applyAlignment="1">
      <alignment horizontal="left" vertical="center" wrapText="1"/>
    </xf>
    <xf numFmtId="0" fontId="11" fillId="6" borderId="148" xfId="2" applyFont="1" applyFill="1" applyBorder="1" applyAlignment="1">
      <alignment horizontal="left" vertical="center" wrapText="1"/>
    </xf>
    <xf numFmtId="0" fontId="11" fillId="6" borderId="149" xfId="2" applyFont="1" applyFill="1" applyBorder="1" applyAlignment="1">
      <alignment horizontal="left" vertical="center" wrapText="1"/>
    </xf>
    <xf numFmtId="182" fontId="11" fillId="10" borderId="123" xfId="2" applyNumberFormat="1" applyFont="1" applyFill="1" applyBorder="1" applyAlignment="1">
      <alignment horizontal="right" vertical="center"/>
    </xf>
    <xf numFmtId="182" fontId="11" fillId="12" borderId="58" xfId="2" applyNumberFormat="1" applyFont="1" applyFill="1" applyBorder="1" applyAlignment="1">
      <alignment horizontal="right" vertical="center"/>
    </xf>
    <xf numFmtId="182" fontId="11" fillId="12" borderId="59" xfId="2" applyNumberFormat="1" applyFont="1" applyFill="1" applyBorder="1" applyAlignment="1">
      <alignment horizontal="right" vertical="center"/>
    </xf>
    <xf numFmtId="182" fontId="11" fillId="12" borderId="60" xfId="2" applyNumberFormat="1" applyFont="1" applyFill="1" applyBorder="1" applyAlignment="1">
      <alignment horizontal="right" vertical="center"/>
    </xf>
    <xf numFmtId="0" fontId="11" fillId="6" borderId="58" xfId="2" applyFont="1" applyFill="1" applyBorder="1" applyAlignment="1">
      <alignment horizontal="left" vertical="center" wrapText="1"/>
    </xf>
    <xf numFmtId="0" fontId="11" fillId="6" borderId="59" xfId="2" applyFont="1" applyFill="1" applyBorder="1" applyAlignment="1">
      <alignment horizontal="left" vertical="center" wrapText="1"/>
    </xf>
    <xf numFmtId="0" fontId="11" fillId="6" borderId="60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/>
    </xf>
    <xf numFmtId="0" fontId="11" fillId="6" borderId="91" xfId="2" applyFont="1" applyFill="1" applyBorder="1" applyAlignment="1">
      <alignment horizontal="left" vertical="center"/>
    </xf>
    <xf numFmtId="199" fontId="11" fillId="6" borderId="151" xfId="2" applyNumberFormat="1" applyFont="1" applyFill="1" applyBorder="1" applyAlignment="1">
      <alignment horizontal="right" vertical="center"/>
    </xf>
    <xf numFmtId="182" fontId="11" fillId="10" borderId="208" xfId="2" applyNumberFormat="1" applyFont="1" applyFill="1" applyBorder="1" applyAlignment="1">
      <alignment horizontal="right" vertical="center"/>
    </xf>
    <xf numFmtId="0" fontId="5" fillId="6" borderId="191" xfId="2" applyFill="1" applyBorder="1" applyAlignment="1">
      <alignment horizontal="center" vertical="center"/>
    </xf>
    <xf numFmtId="0" fontId="5" fillId="6" borderId="199" xfId="2" applyFill="1" applyBorder="1" applyAlignment="1">
      <alignment horizontal="center" vertical="center"/>
    </xf>
    <xf numFmtId="0" fontId="11" fillId="6" borderId="76" xfId="2" applyFont="1" applyFill="1" applyBorder="1" applyAlignment="1">
      <alignment horizontal="left" vertical="center"/>
    </xf>
    <xf numFmtId="181" fontId="11" fillId="10" borderId="123" xfId="2" applyNumberFormat="1" applyFont="1" applyFill="1" applyBorder="1" applyAlignment="1">
      <alignment horizontal="right" vertical="center"/>
    </xf>
    <xf numFmtId="49" fontId="14" fillId="4" borderId="0" xfId="2" applyNumberFormat="1" applyFont="1" applyFill="1" applyAlignment="1" applyProtection="1">
      <alignment horizontal="center" vertical="center" shrinkToFit="1"/>
      <protection locked="0"/>
    </xf>
    <xf numFmtId="0" fontId="14" fillId="0" borderId="0" xfId="2" applyFont="1" applyAlignment="1">
      <alignment horizontal="left" vertical="center"/>
    </xf>
    <xf numFmtId="185" fontId="28" fillId="4" borderId="0" xfId="2" applyNumberFormat="1" applyFont="1" applyFill="1" applyAlignment="1" applyProtection="1">
      <alignment horizontal="center" vertical="center"/>
      <protection locked="0"/>
    </xf>
    <xf numFmtId="182" fontId="11" fillId="12" borderId="63" xfId="2" applyNumberFormat="1" applyFont="1" applyFill="1" applyBorder="1" applyAlignment="1">
      <alignment horizontal="right" vertical="center"/>
    </xf>
    <xf numFmtId="182" fontId="11" fillId="12" borderId="65" xfId="2" applyNumberFormat="1" applyFont="1" applyFill="1" applyBorder="1" applyAlignment="1">
      <alignment horizontal="right" vertical="center"/>
    </xf>
    <xf numFmtId="182" fontId="11" fillId="12" borderId="64" xfId="2" applyNumberFormat="1" applyFont="1" applyFill="1" applyBorder="1" applyAlignment="1">
      <alignment horizontal="right" vertical="center"/>
    </xf>
    <xf numFmtId="182" fontId="11" fillId="12" borderId="147" xfId="2" applyNumberFormat="1" applyFont="1" applyFill="1" applyBorder="1" applyAlignment="1">
      <alignment horizontal="right" vertical="center"/>
    </xf>
    <xf numFmtId="182" fontId="11" fillId="12" borderId="148" xfId="2" applyNumberFormat="1" applyFont="1" applyFill="1" applyBorder="1" applyAlignment="1">
      <alignment horizontal="right" vertical="center"/>
    </xf>
    <xf numFmtId="182" fontId="11" fillId="12" borderId="149" xfId="2" applyNumberFormat="1" applyFont="1" applyFill="1" applyBorder="1" applyAlignment="1">
      <alignment horizontal="right" vertical="center"/>
    </xf>
    <xf numFmtId="0" fontId="11" fillId="6" borderId="134" xfId="2" applyFont="1" applyFill="1" applyBorder="1" applyAlignment="1">
      <alignment horizontal="center" vertical="center"/>
    </xf>
    <xf numFmtId="0" fontId="11" fillId="6" borderId="135" xfId="2" applyFont="1" applyFill="1" applyBorder="1" applyAlignment="1">
      <alignment horizontal="center" vertical="center"/>
    </xf>
    <xf numFmtId="0" fontId="11" fillId="6" borderId="136" xfId="2" applyFont="1" applyFill="1" applyBorder="1" applyAlignment="1">
      <alignment horizontal="center" vertical="center"/>
    </xf>
    <xf numFmtId="3" fontId="16" fillId="10" borderId="58" xfId="2" applyNumberFormat="1" applyFont="1" applyFill="1" applyBorder="1" applyAlignment="1">
      <alignment horizontal="right" vertical="center"/>
    </xf>
    <xf numFmtId="3" fontId="16" fillId="10" borderId="59" xfId="2" applyNumberFormat="1" applyFont="1" applyFill="1" applyBorder="1" applyAlignment="1">
      <alignment horizontal="right" vertical="center"/>
    </xf>
    <xf numFmtId="0" fontId="52" fillId="0" borderId="0" xfId="2" applyFont="1" applyAlignment="1">
      <alignment horizontal="center" vertical="center"/>
    </xf>
    <xf numFmtId="192" fontId="61" fillId="4" borderId="57" xfId="2" applyNumberFormat="1" applyFont="1" applyFill="1" applyBorder="1" applyAlignment="1">
      <alignment horizontal="center" vertical="center" shrinkToFit="1"/>
    </xf>
    <xf numFmtId="192" fontId="61" fillId="4" borderId="0" xfId="2" applyNumberFormat="1" applyFont="1" applyFill="1" applyAlignment="1">
      <alignment horizontal="center" vertical="center" shrinkToFit="1"/>
    </xf>
    <xf numFmtId="0" fontId="5" fillId="0" borderId="0" xfId="2" applyAlignment="1">
      <alignment horizontal="right" vertical="center" textRotation="255"/>
    </xf>
    <xf numFmtId="3" fontId="21" fillId="4" borderId="0" xfId="2" applyNumberFormat="1" applyFont="1" applyFill="1" applyAlignment="1">
      <alignment horizontal="right" vertical="center"/>
    </xf>
    <xf numFmtId="0" fontId="53" fillId="0" borderId="0" xfId="2" applyFont="1" applyAlignment="1">
      <alignment horizontal="left" vertical="center"/>
    </xf>
    <xf numFmtId="0" fontId="11" fillId="6" borderId="114" xfId="2" applyFont="1" applyFill="1" applyBorder="1" applyAlignment="1">
      <alignment horizontal="left" vertical="center"/>
    </xf>
    <xf numFmtId="0" fontId="11" fillId="6" borderId="77" xfId="2" applyFont="1" applyFill="1" applyBorder="1" applyAlignment="1">
      <alignment horizontal="left" vertical="center"/>
    </xf>
    <xf numFmtId="0" fontId="11" fillId="6" borderId="123" xfId="2" applyFont="1" applyFill="1" applyBorder="1" applyAlignment="1">
      <alignment horizontal="right" vertical="center"/>
    </xf>
    <xf numFmtId="0" fontId="11" fillId="6" borderId="127" xfId="2" applyFont="1" applyFill="1" applyBorder="1" applyAlignment="1">
      <alignment horizontal="right" vertical="center"/>
    </xf>
    <xf numFmtId="3" fontId="11" fillId="10" borderId="74" xfId="2" applyNumberFormat="1" applyFont="1" applyFill="1" applyBorder="1" applyAlignment="1">
      <alignment horizontal="right" vertical="center"/>
    </xf>
    <xf numFmtId="3" fontId="11" fillId="10" borderId="123" xfId="2" applyNumberFormat="1" applyFont="1" applyFill="1" applyBorder="1" applyAlignment="1">
      <alignment horizontal="right" vertical="center"/>
    </xf>
    <xf numFmtId="178" fontId="11" fillId="10" borderId="123" xfId="2" applyNumberFormat="1" applyFont="1" applyFill="1" applyBorder="1" applyAlignment="1">
      <alignment horizontal="right" vertical="center"/>
    </xf>
    <xf numFmtId="0" fontId="11" fillId="6" borderId="117" xfId="2" applyFont="1" applyFill="1" applyBorder="1" applyAlignment="1">
      <alignment horizontal="left" vertical="center"/>
    </xf>
    <xf numFmtId="0" fontId="11" fillId="6" borderId="82" xfId="2" applyFont="1" applyFill="1" applyBorder="1" applyAlignment="1">
      <alignment horizontal="left" vertical="center"/>
    </xf>
    <xf numFmtId="0" fontId="11" fillId="6" borderId="131" xfId="2" applyFont="1" applyFill="1" applyBorder="1" applyAlignment="1">
      <alignment horizontal="right" vertical="center"/>
    </xf>
    <xf numFmtId="0" fontId="11" fillId="6" borderId="132" xfId="2" applyFont="1" applyFill="1" applyBorder="1" applyAlignment="1">
      <alignment horizontal="right" vertical="center"/>
    </xf>
    <xf numFmtId="178" fontId="11" fillId="10" borderId="131" xfId="2" applyNumberFormat="1" applyFont="1" applyFill="1" applyBorder="1" applyAlignment="1">
      <alignment horizontal="right" vertical="center"/>
    </xf>
    <xf numFmtId="3" fontId="11" fillId="10" borderId="70" xfId="2" applyNumberFormat="1" applyFont="1" applyFill="1" applyBorder="1" applyAlignment="1">
      <alignment horizontal="right" vertical="center"/>
    </xf>
    <xf numFmtId="3" fontId="11" fillId="10" borderId="57" xfId="2" applyNumberFormat="1" applyFont="1" applyFill="1" applyBorder="1" applyAlignment="1">
      <alignment horizontal="right" vertical="center"/>
    </xf>
    <xf numFmtId="0" fontId="11" fillId="6" borderId="75" xfId="2" applyFont="1" applyFill="1" applyBorder="1" applyAlignment="1">
      <alignment horizontal="center" vertical="center"/>
    </xf>
    <xf numFmtId="0" fontId="11" fillId="6" borderId="0" xfId="2" applyFont="1" applyFill="1" applyAlignment="1">
      <alignment horizontal="right" vertical="center"/>
    </xf>
    <xf numFmtId="0" fontId="11" fillId="6" borderId="56" xfId="2" applyFont="1" applyFill="1" applyBorder="1" applyAlignment="1">
      <alignment horizontal="right" vertical="center"/>
    </xf>
    <xf numFmtId="3" fontId="11" fillId="10" borderId="130" xfId="2" applyNumberFormat="1" applyFont="1" applyFill="1" applyBorder="1" applyAlignment="1">
      <alignment horizontal="right" vertical="center"/>
    </xf>
    <xf numFmtId="3" fontId="11" fillId="10" borderId="0" xfId="2" applyNumberFormat="1" applyFont="1" applyFill="1" applyAlignment="1">
      <alignment horizontal="right" vertical="center"/>
    </xf>
    <xf numFmtId="0" fontId="11" fillId="6" borderId="125" xfId="2" applyFont="1" applyFill="1" applyBorder="1" applyAlignment="1">
      <alignment horizontal="right" vertical="center"/>
    </xf>
    <xf numFmtId="0" fontId="11" fillId="6" borderId="126" xfId="2" applyFont="1" applyFill="1" applyBorder="1" applyAlignment="1">
      <alignment horizontal="right" vertical="center"/>
    </xf>
    <xf numFmtId="3" fontId="11" fillId="10" borderId="128" xfId="2" applyNumberFormat="1" applyFont="1" applyFill="1" applyBorder="1" applyAlignment="1">
      <alignment horizontal="right" vertical="center"/>
    </xf>
    <xf numFmtId="3" fontId="11" fillId="10" borderId="129" xfId="2" applyNumberFormat="1" applyFont="1" applyFill="1" applyBorder="1" applyAlignment="1">
      <alignment horizontal="right" vertical="center"/>
    </xf>
    <xf numFmtId="0" fontId="12" fillId="6" borderId="1" xfId="2" applyFont="1" applyFill="1" applyBorder="1" applyAlignment="1">
      <alignment horizontal="center" vertical="center"/>
    </xf>
    <xf numFmtId="0" fontId="11" fillId="6" borderId="120" xfId="2" applyFont="1" applyFill="1" applyBorder="1" applyAlignment="1">
      <alignment horizontal="center" vertical="center" shrinkToFit="1"/>
    </xf>
    <xf numFmtId="0" fontId="6" fillId="7" borderId="103" xfId="2" applyFont="1" applyFill="1" applyBorder="1" applyAlignment="1">
      <alignment horizontal="center" vertical="center"/>
    </xf>
    <xf numFmtId="0" fontId="11" fillId="6" borderId="206" xfId="2" applyFont="1" applyFill="1" applyBorder="1" applyAlignment="1">
      <alignment horizontal="left" vertical="center"/>
    </xf>
    <xf numFmtId="0" fontId="11" fillId="6" borderId="194" xfId="2" applyFont="1" applyFill="1" applyBorder="1" applyAlignment="1">
      <alignment horizontal="left" vertical="center"/>
    </xf>
    <xf numFmtId="0" fontId="11" fillId="6" borderId="208" xfId="2" applyFont="1" applyFill="1" applyBorder="1" applyAlignment="1">
      <alignment horizontal="right" vertical="center"/>
    </xf>
    <xf numFmtId="0" fontId="11" fillId="6" borderId="209" xfId="2" applyFont="1" applyFill="1" applyBorder="1" applyAlignment="1">
      <alignment horizontal="right" vertical="center"/>
    </xf>
    <xf numFmtId="181" fontId="11" fillId="10" borderId="65" xfId="2" applyNumberFormat="1" applyFont="1" applyFill="1" applyBorder="1" applyAlignment="1">
      <alignment horizontal="right" vertical="center"/>
    </xf>
    <xf numFmtId="3" fontId="11" fillId="10" borderId="63" xfId="2" applyNumberFormat="1" applyFont="1" applyFill="1" applyBorder="1" applyAlignment="1">
      <alignment horizontal="right" vertical="center"/>
    </xf>
    <xf numFmtId="3" fontId="11" fillId="10" borderId="65" xfId="2" applyNumberFormat="1" applyFont="1" applyFill="1" applyBorder="1" applyAlignment="1">
      <alignment horizontal="right" vertical="center"/>
    </xf>
    <xf numFmtId="0" fontId="11" fillId="6" borderId="122" xfId="2" applyFont="1" applyFill="1" applyBorder="1" applyAlignment="1">
      <alignment vertical="center"/>
    </xf>
    <xf numFmtId="0" fontId="11" fillId="6" borderId="123" xfId="2" applyFont="1" applyFill="1" applyBorder="1" applyAlignment="1">
      <alignment vertical="center"/>
    </xf>
    <xf numFmtId="0" fontId="11" fillId="6" borderId="124" xfId="2" applyFont="1" applyFill="1" applyBorder="1" applyAlignment="1">
      <alignment vertical="center"/>
    </xf>
    <xf numFmtId="0" fontId="11" fillId="11" borderId="115" xfId="2" applyFont="1" applyFill="1" applyBorder="1" applyAlignment="1" applyProtection="1">
      <alignment horizontal="left" vertical="center" shrinkToFit="1"/>
      <protection locked="0"/>
    </xf>
    <xf numFmtId="190" fontId="11" fillId="11" borderId="76" xfId="2" applyNumberFormat="1" applyFont="1" applyFill="1" applyBorder="1" applyAlignment="1" applyProtection="1">
      <alignment horizontal="center" vertical="center" shrinkToFit="1"/>
      <protection locked="0"/>
    </xf>
    <xf numFmtId="0" fontId="11" fillId="0" borderId="90" xfId="2" applyFont="1" applyBorder="1" applyAlignment="1" applyProtection="1">
      <alignment horizontal="center" vertical="center"/>
      <protection locked="0"/>
    </xf>
    <xf numFmtId="0" fontId="11" fillId="11" borderId="77" xfId="2" applyFont="1" applyFill="1" applyBorder="1" applyAlignment="1" applyProtection="1">
      <alignment horizontal="center" vertical="center" shrinkToFit="1"/>
      <protection locked="0"/>
    </xf>
    <xf numFmtId="0" fontId="11" fillId="11" borderId="118" xfId="2" applyFont="1" applyFill="1" applyBorder="1" applyAlignment="1" applyProtection="1">
      <alignment horizontal="left" vertical="center" shrinkToFit="1"/>
      <protection locked="0"/>
    </xf>
    <xf numFmtId="190" fontId="11" fillId="11" borderId="81" xfId="2" applyNumberFormat="1" applyFont="1" applyFill="1" applyBorder="1" applyAlignment="1" applyProtection="1">
      <alignment horizontal="center" vertical="center" shrinkToFit="1"/>
      <protection locked="0"/>
    </xf>
    <xf numFmtId="0" fontId="11" fillId="11" borderId="82" xfId="2" applyFont="1" applyFill="1" applyBorder="1" applyAlignment="1" applyProtection="1">
      <alignment horizontal="center" vertical="center" shrinkToFit="1"/>
      <protection locked="0"/>
    </xf>
    <xf numFmtId="0" fontId="11" fillId="10" borderId="110" xfId="2" applyFont="1" applyFill="1" applyBorder="1" applyAlignment="1">
      <alignment horizontal="left" vertical="center" shrinkToFit="1"/>
    </xf>
    <xf numFmtId="190" fontId="11" fillId="10" borderId="91" xfId="2" applyNumberFormat="1" applyFont="1" applyFill="1" applyBorder="1" applyAlignment="1">
      <alignment horizontal="center" vertical="center" shrinkToFit="1"/>
    </xf>
    <xf numFmtId="0" fontId="11" fillId="0" borderId="101" xfId="2" applyFont="1" applyBorder="1" applyAlignment="1">
      <alignment horizontal="center" vertical="center" shrinkToFit="1"/>
    </xf>
    <xf numFmtId="0" fontId="11" fillId="10" borderId="115" xfId="2" applyFont="1" applyFill="1" applyBorder="1" applyAlignment="1">
      <alignment horizontal="left" vertical="center" shrinkToFit="1"/>
    </xf>
    <xf numFmtId="190" fontId="11" fillId="10" borderId="76" xfId="2" applyNumberFormat="1" applyFont="1" applyFill="1" applyBorder="1" applyAlignment="1">
      <alignment horizontal="center" vertical="center" shrinkToFit="1"/>
    </xf>
    <xf numFmtId="0" fontId="11" fillId="0" borderId="77" xfId="2" applyFont="1" applyBorder="1" applyAlignment="1">
      <alignment horizontal="center" vertical="center" shrinkToFit="1"/>
    </xf>
    <xf numFmtId="0" fontId="15" fillId="0" borderId="90" xfId="2" applyFont="1" applyBorder="1" applyAlignment="1">
      <alignment horizontal="center" vertical="center"/>
    </xf>
    <xf numFmtId="178" fontId="11" fillId="10" borderId="90" xfId="2" applyNumberFormat="1" applyFont="1" applyFill="1" applyBorder="1" applyAlignment="1">
      <alignment vertical="center"/>
    </xf>
    <xf numFmtId="0" fontId="15" fillId="0" borderId="94" xfId="2" applyFont="1" applyBorder="1" applyAlignment="1">
      <alignment horizontal="center" vertical="center"/>
    </xf>
    <xf numFmtId="178" fontId="11" fillId="10" borderId="94" xfId="2" applyNumberFormat="1" applyFont="1" applyFill="1" applyBorder="1" applyAlignment="1">
      <alignment horizontal="right" vertical="center"/>
    </xf>
    <xf numFmtId="0" fontId="6" fillId="7" borderId="86" xfId="2" applyFont="1" applyFill="1" applyBorder="1" applyAlignment="1">
      <alignment horizontal="center" vertical="center"/>
    </xf>
    <xf numFmtId="0" fontId="11" fillId="6" borderId="1" xfId="2" applyFont="1" applyFill="1" applyBorder="1" applyAlignment="1">
      <alignment horizontal="center" vertical="center"/>
    </xf>
    <xf numFmtId="0" fontId="12" fillId="6" borderId="204" xfId="2" applyFont="1" applyFill="1" applyBorder="1" applyAlignment="1">
      <alignment horizontal="center" vertical="center"/>
    </xf>
    <xf numFmtId="0" fontId="12" fillId="6" borderId="205" xfId="2" applyFont="1" applyFill="1" applyBorder="1" applyAlignment="1">
      <alignment horizontal="center" vertical="center"/>
    </xf>
    <xf numFmtId="0" fontId="12" fillId="6" borderId="188" xfId="2" applyFont="1" applyFill="1" applyBorder="1" applyAlignment="1">
      <alignment horizontal="center" vertical="center"/>
    </xf>
    <xf numFmtId="0" fontId="12" fillId="6" borderId="189" xfId="2" applyFont="1" applyFill="1" applyBorder="1" applyAlignment="1">
      <alignment horizontal="center" vertical="center"/>
    </xf>
    <xf numFmtId="0" fontId="15" fillId="0" borderId="104" xfId="2" applyFont="1" applyBorder="1" applyAlignment="1">
      <alignment horizontal="center" vertical="center"/>
    </xf>
    <xf numFmtId="182" fontId="11" fillId="10" borderId="104" xfId="2" applyNumberFormat="1" applyFont="1" applyFill="1" applyBorder="1" applyAlignment="1">
      <alignment horizontal="right" vertical="center"/>
    </xf>
    <xf numFmtId="178" fontId="11" fillId="10" borderId="90" xfId="2" applyNumberFormat="1" applyFont="1" applyFill="1" applyBorder="1" applyAlignment="1">
      <alignment horizontal="right" vertical="center"/>
    </xf>
    <xf numFmtId="182" fontId="11" fillId="10" borderId="102" xfId="2" applyNumberFormat="1" applyFont="1" applyFill="1" applyBorder="1" applyAlignment="1">
      <alignment horizontal="right" vertical="center" shrinkToFit="1"/>
    </xf>
    <xf numFmtId="182" fontId="11" fillId="10" borderId="103" xfId="2" applyNumberFormat="1" applyFont="1" applyFill="1" applyBorder="1" applyAlignment="1">
      <alignment horizontal="right" vertical="center" shrinkToFit="1"/>
    </xf>
    <xf numFmtId="0" fontId="13" fillId="6" borderId="99" xfId="2" applyFont="1" applyFill="1" applyBorder="1" applyAlignment="1">
      <alignment horizontal="center" vertical="center" textRotation="255" wrapText="1"/>
    </xf>
    <xf numFmtId="0" fontId="13" fillId="6" borderId="103" xfId="2" applyFont="1" applyFill="1" applyBorder="1" applyAlignment="1">
      <alignment horizontal="center" vertical="center" textRotation="255" wrapText="1"/>
    </xf>
    <xf numFmtId="0" fontId="13" fillId="6" borderId="87" xfId="2" applyFont="1" applyFill="1" applyBorder="1" applyAlignment="1">
      <alignment horizontal="center" vertical="center" textRotation="255" wrapText="1"/>
    </xf>
    <xf numFmtId="0" fontId="15" fillId="6" borderId="98" xfId="2" applyFont="1" applyFill="1" applyBorder="1" applyAlignment="1">
      <alignment horizontal="center" vertical="center"/>
    </xf>
    <xf numFmtId="196" fontId="11" fillId="10" borderId="98" xfId="2" applyNumberFormat="1" applyFont="1" applyFill="1" applyBorder="1" applyAlignment="1">
      <alignment horizontal="right" vertical="center" shrinkToFit="1"/>
    </xf>
    <xf numFmtId="196" fontId="11" fillId="10" borderId="86" xfId="2" applyNumberFormat="1" applyFont="1" applyFill="1" applyBorder="1" applyAlignment="1">
      <alignment horizontal="right" vertical="center" shrinkToFit="1"/>
    </xf>
    <xf numFmtId="196" fontId="11" fillId="10" borderId="1" xfId="2" applyNumberFormat="1" applyFont="1" applyFill="1" applyBorder="1" applyAlignment="1">
      <alignment horizontal="right" vertical="center" shrinkToFit="1"/>
    </xf>
    <xf numFmtId="0" fontId="15" fillId="6" borderId="62" xfId="2" applyFont="1" applyFill="1" applyBorder="1" applyAlignment="1">
      <alignment horizontal="center" vertical="center"/>
    </xf>
    <xf numFmtId="196" fontId="11" fillId="10" borderId="62" xfId="2" applyNumberFormat="1" applyFont="1" applyFill="1" applyBorder="1" applyAlignment="1">
      <alignment horizontal="right" vertical="center" shrinkToFit="1"/>
    </xf>
    <xf numFmtId="0" fontId="15" fillId="6" borderId="201" xfId="2" applyFont="1" applyFill="1" applyBorder="1" applyAlignment="1">
      <alignment horizontal="center" vertical="center"/>
    </xf>
    <xf numFmtId="0" fontId="15" fillId="6" borderId="202" xfId="2" applyFont="1" applyFill="1" applyBorder="1" applyAlignment="1">
      <alignment horizontal="center" vertical="center"/>
    </xf>
    <xf numFmtId="0" fontId="15" fillId="6" borderId="203" xfId="2" applyFont="1" applyFill="1" applyBorder="1" applyAlignment="1">
      <alignment horizontal="center" vertical="center"/>
    </xf>
    <xf numFmtId="196" fontId="11" fillId="10" borderId="200" xfId="2" applyNumberFormat="1" applyFont="1" applyFill="1" applyBorder="1" applyAlignment="1">
      <alignment horizontal="right" vertical="center" shrinkToFit="1"/>
    </xf>
    <xf numFmtId="0" fontId="15" fillId="6" borderId="83" xfId="2" applyFont="1" applyFill="1" applyBorder="1" applyAlignment="1">
      <alignment horizontal="center" vertical="center" textRotation="255" wrapText="1"/>
    </xf>
    <xf numFmtId="0" fontId="12" fillId="6" borderId="95" xfId="2" applyFont="1" applyFill="1" applyBorder="1" applyAlignment="1">
      <alignment horizontal="center" vertical="center" wrapText="1"/>
    </xf>
    <xf numFmtId="0" fontId="12" fillId="6" borderId="96" xfId="2" applyFont="1" applyFill="1" applyBorder="1" applyAlignment="1">
      <alignment horizontal="center" vertical="center" wrapText="1"/>
    </xf>
    <xf numFmtId="0" fontId="12" fillId="6" borderId="75" xfId="2" applyFont="1" applyFill="1" applyBorder="1" applyAlignment="1">
      <alignment horizontal="center" vertical="center" wrapText="1"/>
    </xf>
    <xf numFmtId="0" fontId="12" fillId="6" borderId="76" xfId="2" applyFont="1" applyFill="1" applyBorder="1" applyAlignment="1">
      <alignment horizontal="center" vertical="center" wrapText="1"/>
    </xf>
    <xf numFmtId="182" fontId="11" fillId="10" borderId="98" xfId="2" applyNumberFormat="1" applyFont="1" applyFill="1" applyBorder="1" applyAlignment="1">
      <alignment horizontal="right" vertical="center" shrinkToFit="1"/>
    </xf>
    <xf numFmtId="182" fontId="11" fillId="10" borderId="99" xfId="2" applyNumberFormat="1" applyFont="1" applyFill="1" applyBorder="1" applyAlignment="1">
      <alignment horizontal="right" vertical="center" shrinkToFit="1"/>
    </xf>
    <xf numFmtId="182" fontId="11" fillId="10" borderId="90" xfId="2" applyNumberFormat="1" applyFont="1" applyFill="1" applyBorder="1" applyAlignment="1">
      <alignment horizontal="right" vertical="center" shrinkToFit="1"/>
    </xf>
    <xf numFmtId="0" fontId="15" fillId="6" borderId="62" xfId="2" applyFont="1" applyFill="1" applyBorder="1" applyAlignment="1">
      <alignment horizontal="center" vertical="center" wrapText="1"/>
    </xf>
    <xf numFmtId="182" fontId="11" fillId="10" borderId="62" xfId="2" applyNumberFormat="1" applyFont="1" applyFill="1" applyBorder="1" applyAlignment="1">
      <alignment horizontal="right" vertical="center" shrinkToFit="1"/>
    </xf>
    <xf numFmtId="0" fontId="15" fillId="6" borderId="100" xfId="2" applyFont="1" applyFill="1" applyBorder="1" applyAlignment="1">
      <alignment horizontal="center" vertical="center" wrapText="1"/>
    </xf>
    <xf numFmtId="182" fontId="11" fillId="10" borderId="1" xfId="2" applyNumberFormat="1" applyFont="1" applyFill="1" applyBorder="1" applyAlignment="1">
      <alignment horizontal="right" vertical="center" shrinkToFit="1"/>
    </xf>
    <xf numFmtId="0" fontId="11" fillId="0" borderId="106" xfId="2" applyFont="1" applyBorder="1" applyAlignment="1" applyProtection="1">
      <alignment horizontal="left" vertical="center"/>
      <protection locked="0"/>
    </xf>
    <xf numFmtId="182" fontId="11" fillId="10" borderId="94" xfId="2" applyNumberFormat="1" applyFont="1" applyFill="1" applyBorder="1" applyAlignment="1">
      <alignment horizontal="right" vertical="center" shrinkToFit="1"/>
    </xf>
    <xf numFmtId="0" fontId="11" fillId="0" borderId="75" xfId="2" applyFont="1" applyBorder="1" applyAlignment="1">
      <alignment horizontal="left" vertical="center"/>
    </xf>
    <xf numFmtId="0" fontId="11" fillId="0" borderId="75" xfId="2" applyFont="1" applyBorder="1" applyAlignment="1" applyProtection="1">
      <alignment horizontal="left" vertical="center"/>
      <protection locked="0"/>
    </xf>
    <xf numFmtId="0" fontId="15" fillId="0" borderId="98" xfId="2" applyFont="1" applyBorder="1" applyAlignment="1">
      <alignment horizontal="center" vertical="center"/>
    </xf>
    <xf numFmtId="197" fontId="11" fillId="10" borderId="98" xfId="2" applyNumberFormat="1" applyFont="1" applyFill="1" applyBorder="1" applyAlignment="1">
      <alignment horizontal="right" vertical="center"/>
    </xf>
    <xf numFmtId="0" fontId="10" fillId="0" borderId="57" xfId="2" applyFont="1" applyBorder="1" applyAlignment="1" applyProtection="1">
      <alignment horizontal="center" vertical="center"/>
      <protection hidden="1"/>
    </xf>
    <xf numFmtId="0" fontId="4" fillId="0" borderId="57" xfId="2" applyFont="1" applyBorder="1" applyAlignment="1" applyProtection="1">
      <alignment horizontal="left" wrapText="1"/>
      <protection hidden="1"/>
    </xf>
    <xf numFmtId="0" fontId="4" fillId="0" borderId="57" xfId="2" applyFont="1" applyBorder="1" applyAlignment="1" applyProtection="1">
      <alignment horizontal="left"/>
      <protection hidden="1"/>
    </xf>
    <xf numFmtId="0" fontId="5" fillId="6" borderId="1" xfId="2" applyFill="1" applyBorder="1" applyAlignment="1">
      <alignment horizontal="center" vertical="center"/>
    </xf>
    <xf numFmtId="185" fontId="5" fillId="0" borderId="58" xfId="2" applyNumberFormat="1" applyBorder="1" applyAlignment="1">
      <alignment horizontal="center" vertical="center"/>
    </xf>
    <xf numFmtId="185" fontId="5" fillId="0" borderId="59" xfId="2" applyNumberFormat="1" applyBorder="1" applyAlignment="1">
      <alignment horizontal="center" vertical="center"/>
    </xf>
    <xf numFmtId="185" fontId="5" fillId="0" borderId="60" xfId="2" applyNumberFormat="1" applyBorder="1" applyAlignment="1">
      <alignment horizontal="center" vertical="center"/>
    </xf>
    <xf numFmtId="49" fontId="5" fillId="0" borderId="66" xfId="2" quotePrefix="1" applyNumberFormat="1" applyBorder="1" applyAlignment="1" applyProtection="1">
      <alignment horizontal="center" vertical="center"/>
      <protection locked="0"/>
    </xf>
    <xf numFmtId="49" fontId="5" fillId="0" borderId="66" xfId="2" applyNumberFormat="1" applyBorder="1" applyAlignment="1" applyProtection="1">
      <alignment horizontal="center" vertical="center"/>
      <protection locked="0"/>
    </xf>
    <xf numFmtId="0" fontId="12" fillId="7" borderId="67" xfId="2" applyFont="1" applyFill="1" applyBorder="1" applyAlignment="1" applyProtection="1">
      <alignment horizontal="left" vertical="center"/>
      <protection hidden="1"/>
    </xf>
    <xf numFmtId="0" fontId="12" fillId="8" borderId="68" xfId="2" applyFont="1" applyFill="1" applyBorder="1" applyAlignment="1" applyProtection="1">
      <alignment horizontal="center" vertical="center" wrapText="1"/>
      <protection hidden="1"/>
    </xf>
    <xf numFmtId="0" fontId="12" fillId="8" borderId="71" xfId="2" applyFont="1" applyFill="1" applyBorder="1" applyAlignment="1" applyProtection="1">
      <alignment horizontal="center" vertical="center" wrapText="1"/>
      <protection hidden="1"/>
    </xf>
    <xf numFmtId="0" fontId="11" fillId="0" borderId="69" xfId="2" applyFont="1" applyBorder="1" applyAlignment="1" applyProtection="1">
      <alignment horizontal="left" vertical="center"/>
      <protection hidden="1"/>
    </xf>
    <xf numFmtId="0" fontId="12" fillId="7" borderId="70" xfId="2" applyFont="1" applyFill="1" applyBorder="1" applyAlignment="1" applyProtection="1">
      <alignment horizontal="left" vertical="center"/>
      <protection hidden="1"/>
    </xf>
    <xf numFmtId="177" fontId="6" fillId="0" borderId="58" xfId="2" applyNumberFormat="1" applyFont="1" applyBorder="1" applyAlignment="1" applyProtection="1">
      <alignment horizontal="right" vertical="center" shrinkToFit="1"/>
      <protection locked="0"/>
    </xf>
    <xf numFmtId="177" fontId="6" fillId="0" borderId="63" xfId="2" applyNumberFormat="1" applyFont="1" applyBorder="1" applyAlignment="1" applyProtection="1">
      <alignment horizontal="right" vertical="center" shrinkToFit="1"/>
      <protection locked="0"/>
    </xf>
    <xf numFmtId="0" fontId="5" fillId="6" borderId="60" xfId="2" applyFill="1" applyBorder="1" applyAlignment="1">
      <alignment horizontal="left" vertical="center"/>
    </xf>
    <xf numFmtId="0" fontId="5" fillId="6" borderId="64" xfId="2" applyFill="1" applyBorder="1" applyAlignment="1">
      <alignment horizontal="left" vertical="center"/>
    </xf>
    <xf numFmtId="0" fontId="5" fillId="0" borderId="58" xfId="2" applyBorder="1" applyAlignment="1" applyProtection="1">
      <alignment horizontal="center" vertical="center"/>
      <protection locked="0"/>
    </xf>
    <xf numFmtId="0" fontId="5" fillId="0" borderId="59" xfId="2" applyBorder="1" applyAlignment="1" applyProtection="1">
      <alignment horizontal="center" vertical="center"/>
      <protection locked="0"/>
    </xf>
    <xf numFmtId="0" fontId="5" fillId="0" borderId="60" xfId="2" applyBorder="1" applyAlignment="1" applyProtection="1">
      <alignment horizontal="center" vertical="center"/>
      <protection locked="0"/>
    </xf>
    <xf numFmtId="0" fontId="5" fillId="0" borderId="65" xfId="2" applyBorder="1" applyAlignment="1" applyProtection="1">
      <alignment horizontal="center" vertical="center" shrinkToFit="1"/>
      <protection locked="0"/>
    </xf>
    <xf numFmtId="0" fontId="5" fillId="6" borderId="64" xfId="2" applyFill="1" applyBorder="1" applyAlignment="1">
      <alignment horizontal="center" vertical="center"/>
    </xf>
    <xf numFmtId="0" fontId="5" fillId="6" borderId="63" xfId="2" applyFill="1" applyBorder="1" applyAlignment="1" applyProtection="1">
      <alignment horizontal="center" vertical="center"/>
      <protection locked="0"/>
    </xf>
    <xf numFmtId="0" fontId="5" fillId="6" borderId="63" xfId="2" applyFill="1" applyBorder="1" applyAlignment="1">
      <alignment horizontal="center" vertical="center"/>
    </xf>
    <xf numFmtId="0" fontId="5" fillId="6" borderId="58" xfId="2" applyFill="1" applyBorder="1" applyAlignment="1">
      <alignment horizontal="center" vertical="center"/>
    </xf>
    <xf numFmtId="0" fontId="5" fillId="6" borderId="59" xfId="2" applyFill="1" applyBorder="1" applyAlignment="1">
      <alignment horizontal="center" vertical="center"/>
    </xf>
    <xf numFmtId="0" fontId="5" fillId="6" borderId="60" xfId="2" applyFill="1" applyBorder="1" applyAlignment="1">
      <alignment horizontal="center" vertical="center"/>
    </xf>
    <xf numFmtId="0" fontId="48" fillId="6" borderId="58" xfId="2" applyFont="1" applyFill="1" applyBorder="1" applyAlignment="1">
      <alignment horizontal="center" vertical="center"/>
    </xf>
    <xf numFmtId="0" fontId="48" fillId="6" borderId="59" xfId="2" applyFont="1" applyFill="1" applyBorder="1" applyAlignment="1">
      <alignment horizontal="center" vertical="center"/>
    </xf>
    <xf numFmtId="0" fontId="48" fillId="6" borderId="60" xfId="2" applyFont="1" applyFill="1" applyBorder="1" applyAlignment="1">
      <alignment horizontal="center" vertical="center"/>
    </xf>
    <xf numFmtId="31" fontId="5" fillId="0" borderId="58" xfId="2" applyNumberFormat="1" applyBorder="1" applyAlignment="1" applyProtection="1">
      <alignment horizontal="center" vertical="center" shrinkToFit="1"/>
      <protection locked="0"/>
    </xf>
    <xf numFmtId="31" fontId="5" fillId="0" borderId="59" xfId="2" applyNumberFormat="1" applyBorder="1" applyAlignment="1" applyProtection="1">
      <alignment horizontal="center" vertical="center" shrinkToFit="1"/>
      <protection locked="0"/>
    </xf>
    <xf numFmtId="56" fontId="5" fillId="0" borderId="59" xfId="2" applyNumberFormat="1" applyBorder="1" applyAlignment="1">
      <alignment horizontal="center" vertical="center" shrinkToFit="1"/>
    </xf>
    <xf numFmtId="0" fontId="5" fillId="0" borderId="59" xfId="2" applyBorder="1" applyAlignment="1">
      <alignment horizontal="center" vertical="center" shrinkToFit="1"/>
    </xf>
    <xf numFmtId="0" fontId="5" fillId="0" borderId="60" xfId="2" applyBorder="1" applyAlignment="1">
      <alignment horizontal="center" vertical="center" shrinkToFit="1"/>
    </xf>
    <xf numFmtId="31" fontId="5" fillId="0" borderId="60" xfId="2" applyNumberFormat="1" applyBorder="1" applyAlignment="1" applyProtection="1">
      <alignment horizontal="center" vertical="center" shrinkToFit="1"/>
      <protection locked="0"/>
    </xf>
    <xf numFmtId="0" fontId="49" fillId="0" borderId="211" xfId="2" applyFont="1" applyBorder="1" applyAlignment="1" applyProtection="1">
      <alignment vertical="center"/>
      <protection hidden="1"/>
    </xf>
    <xf numFmtId="0" fontId="49" fillId="0" borderId="57" xfId="2" applyFont="1" applyBorder="1" applyAlignment="1" applyProtection="1">
      <alignment vertical="center"/>
      <protection hidden="1"/>
    </xf>
    <xf numFmtId="0" fontId="49" fillId="0" borderId="137" xfId="2" applyFont="1" applyBorder="1" applyAlignment="1" applyProtection="1">
      <alignment vertical="center"/>
      <protection hidden="1"/>
    </xf>
    <xf numFmtId="0" fontId="49" fillId="5" borderId="58" xfId="2" applyFont="1" applyFill="1" applyBorder="1" applyAlignment="1" applyProtection="1">
      <alignment horizontal="center" vertical="center"/>
      <protection hidden="1"/>
    </xf>
    <xf numFmtId="0" fontId="49" fillId="5" borderId="59" xfId="2" applyFont="1" applyFill="1" applyBorder="1" applyAlignment="1" applyProtection="1">
      <alignment horizontal="center" vertical="center"/>
      <protection hidden="1"/>
    </xf>
    <xf numFmtId="0" fontId="49" fillId="5" borderId="60" xfId="2" applyFont="1" applyFill="1" applyBorder="1" applyAlignment="1" applyProtection="1">
      <alignment horizontal="center" vertical="center"/>
      <protection hidden="1"/>
    </xf>
    <xf numFmtId="0" fontId="11" fillId="0" borderId="199" xfId="2" applyFont="1" applyBorder="1" applyAlignment="1" applyProtection="1">
      <alignment horizontal="center" vertical="center"/>
      <protection locked="0"/>
    </xf>
    <xf numFmtId="0" fontId="12" fillId="6" borderId="190" xfId="1" applyNumberFormat="1" applyFont="1" applyFill="1" applyBorder="1" applyAlignment="1">
      <alignment horizontal="center" vertical="center"/>
    </xf>
    <xf numFmtId="0" fontId="12" fillId="6" borderId="188" xfId="1" applyNumberFormat="1" applyFont="1" applyFill="1" applyBorder="1" applyAlignment="1">
      <alignment horizontal="center" vertical="center"/>
    </xf>
    <xf numFmtId="0" fontId="12" fillId="6" borderId="196" xfId="1" applyNumberFormat="1" applyFont="1" applyFill="1" applyBorder="1" applyAlignment="1">
      <alignment horizontal="center" vertical="center"/>
    </xf>
    <xf numFmtId="0" fontId="12" fillId="6" borderId="197" xfId="1" applyNumberFormat="1" applyFont="1" applyFill="1" applyBorder="1" applyAlignment="1">
      <alignment horizontal="center" vertical="center"/>
    </xf>
    <xf numFmtId="0" fontId="12" fillId="6" borderId="83" xfId="1" applyNumberFormat="1" applyFont="1" applyFill="1" applyBorder="1" applyAlignment="1">
      <alignment horizontal="center" vertical="center" textRotation="255"/>
    </xf>
    <xf numFmtId="0" fontId="12" fillId="6" borderId="87" xfId="1" applyNumberFormat="1" applyFont="1" applyFill="1" applyBorder="1" applyAlignment="1">
      <alignment horizontal="center" vertical="center" textRotation="255"/>
    </xf>
    <xf numFmtId="0" fontId="11" fillId="6" borderId="71" xfId="2" applyFont="1" applyFill="1" applyBorder="1" applyAlignment="1">
      <alignment horizontal="center" vertical="center"/>
    </xf>
    <xf numFmtId="182" fontId="11" fillId="10" borderId="86" xfId="2" applyNumberFormat="1" applyFont="1" applyFill="1" applyBorder="1" applyAlignment="1">
      <alignment horizontal="right" vertical="center" shrinkToFit="1"/>
    </xf>
    <xf numFmtId="0" fontId="11" fillId="0" borderId="88" xfId="2" applyFont="1" applyBorder="1" applyAlignment="1">
      <alignment horizontal="left" vertical="center"/>
    </xf>
    <xf numFmtId="182" fontId="11" fillId="10" borderId="199" xfId="2" applyNumberFormat="1" applyFont="1" applyFill="1" applyBorder="1" applyAlignment="1">
      <alignment horizontal="right" vertical="center" shrinkToFit="1"/>
    </xf>
    <xf numFmtId="182" fontId="11" fillId="10" borderId="87" xfId="2" applyNumberFormat="1" applyFont="1" applyFill="1" applyBorder="1" applyAlignment="1">
      <alignment horizontal="right" vertical="center" shrinkToFit="1"/>
    </xf>
    <xf numFmtId="0" fontId="15" fillId="6" borderId="200" xfId="2" applyFont="1" applyFill="1" applyBorder="1" applyAlignment="1">
      <alignment horizontal="center" vertical="center"/>
    </xf>
    <xf numFmtId="0" fontId="53" fillId="0" borderId="57" xfId="2" applyFont="1" applyBorder="1" applyAlignment="1">
      <alignment horizontal="center" vertical="center"/>
    </xf>
    <xf numFmtId="0" fontId="10" fillId="0" borderId="0" xfId="2" applyFont="1" applyAlignment="1" applyProtection="1">
      <alignment horizontal="center" vertical="center"/>
      <protection hidden="1"/>
    </xf>
    <xf numFmtId="0" fontId="5" fillId="6" borderId="192" xfId="2" applyFill="1" applyBorder="1" applyAlignment="1">
      <alignment horizontal="center" vertical="center"/>
    </xf>
    <xf numFmtId="185" fontId="2" fillId="10" borderId="193" xfId="2" applyNumberFormat="1" applyFont="1" applyFill="1" applyBorder="1" applyAlignment="1">
      <alignment horizontal="center" vertical="center"/>
    </xf>
    <xf numFmtId="0" fontId="5" fillId="10" borderId="193" xfId="2" applyFill="1" applyBorder="1" applyAlignment="1">
      <alignment horizontal="center" vertical="center"/>
    </xf>
    <xf numFmtId="0" fontId="5" fillId="6" borderId="194" xfId="2" applyFill="1" applyBorder="1" applyAlignment="1">
      <alignment horizontal="center" vertical="center"/>
    </xf>
    <xf numFmtId="0" fontId="5" fillId="6" borderId="80" xfId="2" applyFill="1" applyBorder="1" applyAlignment="1">
      <alignment horizontal="center" vertical="center"/>
    </xf>
    <xf numFmtId="0" fontId="5" fillId="10" borderId="81" xfId="2" applyFill="1" applyBorder="1" applyAlignment="1">
      <alignment horizontal="center" vertical="center"/>
    </xf>
    <xf numFmtId="0" fontId="54" fillId="11" borderId="81" xfId="6" applyFill="1" applyBorder="1" applyAlignment="1" applyProtection="1">
      <alignment horizontal="center" vertical="center"/>
      <protection locked="0"/>
    </xf>
    <xf numFmtId="0" fontId="5" fillId="6" borderId="81" xfId="2" applyFill="1" applyBorder="1" applyAlignment="1">
      <alignment horizontal="center" vertical="center"/>
    </xf>
    <xf numFmtId="0" fontId="5" fillId="10" borderId="82" xfId="2" applyFill="1" applyBorder="1" applyAlignment="1">
      <alignment horizontal="center" vertical="center"/>
    </xf>
    <xf numFmtId="185" fontId="21" fillId="0" borderId="74" xfId="2" applyNumberFormat="1" applyFont="1" applyBorder="1" applyAlignment="1" applyProtection="1">
      <alignment horizontal="center" vertical="center"/>
      <protection locked="0"/>
    </xf>
    <xf numFmtId="185" fontId="21" fillId="0" borderId="123" xfId="2" applyNumberFormat="1" applyFont="1" applyBorder="1" applyAlignment="1" applyProtection="1">
      <alignment horizontal="center" vertical="center"/>
      <protection locked="0"/>
    </xf>
    <xf numFmtId="185" fontId="21" fillId="0" borderId="124" xfId="2" applyNumberFormat="1" applyFont="1" applyBorder="1" applyAlignment="1" applyProtection="1">
      <alignment horizontal="center" vertical="center"/>
      <protection locked="0"/>
    </xf>
    <xf numFmtId="185" fontId="21" fillId="0" borderId="79" xfId="2" applyNumberFormat="1" applyFont="1" applyBorder="1" applyAlignment="1" applyProtection="1">
      <alignment horizontal="center" vertical="center"/>
      <protection locked="0"/>
    </xf>
    <xf numFmtId="185" fontId="21" fillId="0" borderId="131" xfId="2" applyNumberFormat="1" applyFont="1" applyBorder="1" applyAlignment="1" applyProtection="1">
      <alignment horizontal="center" vertical="center"/>
      <protection locked="0"/>
    </xf>
    <xf numFmtId="185" fontId="21" fillId="0" borderId="133" xfId="2" applyNumberFormat="1" applyFont="1" applyBorder="1" applyAlignment="1" applyProtection="1">
      <alignment horizontal="center" vertical="center"/>
      <protection locked="0"/>
    </xf>
    <xf numFmtId="194" fontId="21" fillId="0" borderId="74" xfId="2" applyNumberFormat="1" applyFont="1" applyBorder="1" applyAlignment="1" applyProtection="1">
      <alignment horizontal="center" vertical="center"/>
      <protection locked="0"/>
    </xf>
    <xf numFmtId="194" fontId="21" fillId="0" borderId="123" xfId="2" applyNumberFormat="1" applyFont="1" applyBorder="1" applyAlignment="1" applyProtection="1">
      <alignment horizontal="center" vertical="center"/>
      <protection locked="0"/>
    </xf>
    <xf numFmtId="194" fontId="21" fillId="0" borderId="124" xfId="2" applyNumberFormat="1" applyFont="1" applyBorder="1" applyAlignment="1" applyProtection="1">
      <alignment horizontal="center" vertical="center"/>
      <protection locked="0"/>
    </xf>
    <xf numFmtId="194" fontId="21" fillId="0" borderId="79" xfId="2" applyNumberFormat="1" applyFont="1" applyBorder="1" applyAlignment="1" applyProtection="1">
      <alignment horizontal="center" vertical="center"/>
      <protection locked="0"/>
    </xf>
    <xf numFmtId="194" fontId="21" fillId="0" borderId="131" xfId="2" applyNumberFormat="1" applyFont="1" applyBorder="1" applyAlignment="1" applyProtection="1">
      <alignment horizontal="center" vertical="center"/>
      <protection locked="0"/>
    </xf>
    <xf numFmtId="194" fontId="21" fillId="0" borderId="133" xfId="2" applyNumberFormat="1" applyFont="1" applyBorder="1" applyAlignment="1" applyProtection="1">
      <alignment horizontal="center" vertical="center"/>
      <protection locked="0"/>
    </xf>
    <xf numFmtId="0" fontId="11" fillId="13" borderId="131" xfId="2" applyFont="1" applyFill="1" applyBorder="1" applyAlignment="1">
      <alignment horizontal="center" vertical="center" shrinkToFit="1"/>
    </xf>
    <xf numFmtId="0" fontId="11" fillId="13" borderId="153" xfId="2" applyFont="1" applyFill="1" applyBorder="1" applyAlignment="1">
      <alignment horizontal="center" vertical="center" shrinkToFit="1"/>
    </xf>
    <xf numFmtId="192" fontId="19" fillId="4" borderId="57" xfId="2" applyNumberFormat="1" applyFont="1" applyFill="1" applyBorder="1" applyAlignment="1">
      <alignment horizontal="center" vertical="center"/>
    </xf>
    <xf numFmtId="0" fontId="53" fillId="0" borderId="0" xfId="2" applyFont="1" applyAlignment="1">
      <alignment horizontal="right"/>
    </xf>
    <xf numFmtId="201" fontId="21" fillId="4" borderId="0" xfId="2" applyNumberFormat="1" applyFont="1" applyFill="1" applyAlignment="1">
      <alignment horizontal="right" shrinkToFit="1"/>
    </xf>
    <xf numFmtId="49" fontId="53" fillId="4" borderId="0" xfId="2" applyNumberFormat="1" applyFont="1" applyFill="1" applyAlignment="1">
      <alignment horizontal="center" vertical="center" shrinkToFit="1"/>
    </xf>
    <xf numFmtId="0" fontId="53" fillId="4" borderId="0" xfId="2" applyFont="1" applyFill="1" applyAlignment="1">
      <alignment horizontal="center" vertical="center" shrinkToFit="1"/>
    </xf>
    <xf numFmtId="199" fontId="11" fillId="6" borderId="122" xfId="2" applyNumberFormat="1" applyFont="1" applyFill="1" applyBorder="1" applyAlignment="1">
      <alignment horizontal="right" vertical="center"/>
    </xf>
    <xf numFmtId="206" fontId="53" fillId="4" borderId="0" xfId="2" applyNumberFormat="1" applyFont="1" applyFill="1" applyAlignment="1">
      <alignment horizontal="center" vertical="center" shrinkToFit="1"/>
    </xf>
    <xf numFmtId="192" fontId="11" fillId="6" borderId="173" xfId="2" applyNumberFormat="1" applyFont="1" applyFill="1" applyBorder="1" applyAlignment="1">
      <alignment horizontal="right" vertical="center"/>
    </xf>
    <xf numFmtId="192" fontId="11" fillId="6" borderId="60" xfId="2" applyNumberFormat="1" applyFont="1" applyFill="1" applyBorder="1" applyAlignment="1">
      <alignment horizontal="right" vertical="center"/>
    </xf>
    <xf numFmtId="0" fontId="66" fillId="0" borderId="0" xfId="2" applyFont="1" applyAlignment="1">
      <alignment horizontal="center" vertical="center"/>
    </xf>
    <xf numFmtId="200" fontId="11" fillId="12" borderId="150" xfId="2" applyNumberFormat="1" applyFont="1" applyFill="1" applyBorder="1" applyAlignment="1">
      <alignment horizontal="right" vertical="center"/>
    </xf>
    <xf numFmtId="0" fontId="67" fillId="11" borderId="81" xfId="6" applyFont="1" applyFill="1" applyBorder="1" applyAlignment="1" applyProtection="1">
      <alignment horizontal="center" vertical="center"/>
      <protection locked="0"/>
    </xf>
    <xf numFmtId="49" fontId="5" fillId="10" borderId="82" xfId="2" applyNumberFormat="1" applyFill="1" applyBorder="1" applyAlignment="1">
      <alignment horizontal="center" vertical="center"/>
    </xf>
    <xf numFmtId="0" fontId="62" fillId="0" borderId="0" xfId="2" applyFont="1" applyAlignment="1" applyProtection="1">
      <alignment horizontal="center" vertical="center"/>
      <protection hidden="1"/>
    </xf>
    <xf numFmtId="31" fontId="14" fillId="4" borderId="0" xfId="2" applyNumberFormat="1" applyFont="1" applyFill="1" applyAlignment="1" applyProtection="1">
      <alignment horizontal="center" vertical="center" shrinkToFit="1"/>
      <protection locked="0"/>
    </xf>
    <xf numFmtId="0" fontId="14" fillId="4" borderId="0" xfId="2" applyFont="1" applyFill="1" applyAlignment="1" applyProtection="1">
      <alignment horizontal="center" vertical="center" shrinkToFit="1"/>
      <protection locked="0"/>
    </xf>
    <xf numFmtId="185" fontId="28" fillId="15" borderId="0" xfId="2" applyNumberFormat="1" applyFont="1" applyFill="1" applyAlignment="1" applyProtection="1">
      <alignment horizontal="center" vertical="center"/>
      <protection locked="0"/>
    </xf>
    <xf numFmtId="192" fontId="61" fillId="4" borderId="57" xfId="2" applyNumberFormat="1" applyFont="1" applyFill="1" applyBorder="1" applyAlignment="1">
      <alignment horizontal="center" vertical="center"/>
    </xf>
    <xf numFmtId="192" fontId="61" fillId="4" borderId="0" xfId="2" applyNumberFormat="1" applyFont="1" applyFill="1" applyAlignment="1">
      <alignment horizontal="center" vertical="center"/>
    </xf>
    <xf numFmtId="0" fontId="11" fillId="10" borderId="77" xfId="2" applyFont="1" applyFill="1" applyBorder="1" applyAlignment="1">
      <alignment horizontal="center" vertical="center" shrinkToFit="1"/>
    </xf>
    <xf numFmtId="0" fontId="11" fillId="10" borderId="101" xfId="2" applyFont="1" applyFill="1" applyBorder="1" applyAlignment="1">
      <alignment horizontal="center" vertical="center" shrinkToFit="1"/>
    </xf>
    <xf numFmtId="177" fontId="6" fillId="0" borderId="58" xfId="2" applyNumberFormat="1" applyFont="1" applyBorder="1" applyAlignment="1" applyProtection="1">
      <alignment horizontal="right" vertical="center"/>
      <protection locked="0"/>
    </xf>
    <xf numFmtId="177" fontId="6" fillId="0" borderId="63" xfId="2" applyNumberFormat="1" applyFont="1" applyBorder="1" applyAlignment="1" applyProtection="1">
      <alignment horizontal="right" vertical="center"/>
      <protection locked="0"/>
    </xf>
    <xf numFmtId="31" fontId="5" fillId="0" borderId="59" xfId="2" applyNumberFormat="1" applyBorder="1" applyAlignment="1">
      <alignment horizontal="center" vertical="center" shrinkToFit="1"/>
    </xf>
    <xf numFmtId="31" fontId="5" fillId="0" borderId="60" xfId="2" applyNumberFormat="1" applyBorder="1" applyAlignment="1">
      <alignment horizontal="center" vertical="center" shrinkToFit="1"/>
    </xf>
    <xf numFmtId="0" fontId="62" fillId="0" borderId="57" xfId="2" applyFont="1" applyBorder="1" applyAlignment="1" applyProtection="1">
      <alignment horizontal="center" vertical="center"/>
      <protection hidden="1"/>
    </xf>
    <xf numFmtId="0" fontId="27" fillId="0" borderId="4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/>
    </xf>
    <xf numFmtId="0" fontId="37" fillId="0" borderId="53" xfId="0" applyFont="1" applyBorder="1" applyAlignment="1">
      <alignment horizontal="center"/>
    </xf>
    <xf numFmtId="0" fontId="35" fillId="0" borderId="38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4" fillId="0" borderId="4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20" fontId="27" fillId="0" borderId="47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right" vertical="center"/>
    </xf>
    <xf numFmtId="0" fontId="40" fillId="0" borderId="5" xfId="0" applyFont="1" applyBorder="1" applyAlignment="1">
      <alignment vertical="center"/>
    </xf>
    <xf numFmtId="0" fontId="44" fillId="0" borderId="5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0" fillId="0" borderId="0" xfId="2" applyFont="1" applyAlignment="1">
      <alignment vertical="center"/>
    </xf>
  </cellXfs>
  <cellStyles count="7">
    <cellStyle name="Excel Built-in Currency [0]" xfId="1" xr:uid="{00000000-0005-0000-0000-000000000000}"/>
    <cellStyle name="Excel Built-in Currency [0] 2" xfId="5" xr:uid="{113FF28E-4413-4ED8-8697-75AB300A4225}"/>
    <cellStyle name="Excel Built-in Normal" xfId="2" xr:uid="{00000000-0005-0000-0000-000001000000}"/>
    <cellStyle name="ハイパーリンク 2" xfId="6" xr:uid="{8DD19021-ABE2-4AAB-9A44-0183AA426B68}"/>
    <cellStyle name="標準" xfId="0" builtinId="0"/>
    <cellStyle name="標準 2" xfId="3" xr:uid="{00000000-0005-0000-0000-000004000000}"/>
    <cellStyle name="標準 6" xfId="4" xr:uid="{00000000-0005-0000-0000-000005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111C70C-A63D-4D99-800E-B664D385C9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DEE2A7E-29CC-4843-B176-8E6CDBD3B5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01150" cy="96926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A807A66A-2CE2-4E3C-ACCE-C5EE8F512C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A61397C9-E3C2-4611-AA90-6B98C2D2BA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20463D89-1CE4-4FB0-A3D0-B925DEB72FE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D207F9C-0875-4F8E-8BAF-645E48F3F4C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05D93E2-B1F8-4F47-876B-44E3A5089D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B877259-88E8-46D6-9B58-58770526C4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187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86</xdr:row>
      <xdr:rowOff>46567</xdr:rowOff>
    </xdr:from>
    <xdr:to>
      <xdr:col>7</xdr:col>
      <xdr:colOff>211667</xdr:colOff>
      <xdr:row>87</xdr:row>
      <xdr:rowOff>209550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E06548A1-88B0-4AA1-82E6-CAD962F82C5C}"/>
            </a:ext>
          </a:extLst>
        </xdr:cNvPr>
        <xdr:cNvSpPr/>
      </xdr:nvSpPr>
      <xdr:spPr>
        <a:xfrm>
          <a:off x="146049" y="18455217"/>
          <a:ext cx="3742268" cy="391583"/>
        </a:xfrm>
        <a:prstGeom prst="roundRect">
          <a:avLst>
            <a:gd name="adj" fmla="val 6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注：参加人数～飛行時間は計算式が入っていますが、次の場合は項目を分けたうえ、直接入力してください。　①複数大学での合同訓練　②ＷＴとＡＴが混在する訓練。</a:t>
          </a:r>
        </a:p>
      </xdr:txBody>
    </xdr:sp>
    <xdr:clientData/>
  </xdr:twoCellAnchor>
  <xdr:twoCellAnchor>
    <xdr:from>
      <xdr:col>14</xdr:col>
      <xdr:colOff>6350</xdr:colOff>
      <xdr:row>5</xdr:row>
      <xdr:rowOff>2116</xdr:rowOff>
    </xdr:from>
    <xdr:to>
      <xdr:col>16</xdr:col>
      <xdr:colOff>492125</xdr:colOff>
      <xdr:row>5</xdr:row>
      <xdr:rowOff>209549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1E8B9FD-AC70-4CD8-B3A4-8326D80C8ADB}"/>
            </a:ext>
          </a:extLst>
        </xdr:cNvPr>
        <xdr:cNvSpPr txBox="1"/>
      </xdr:nvSpPr>
      <xdr:spPr>
        <a:xfrm>
          <a:off x="6502400" y="1183216"/>
          <a:ext cx="1476375" cy="207433"/>
        </a:xfrm>
        <a:prstGeom prst="rect">
          <a:avLst/>
        </a:prstGeom>
        <a:solidFill>
          <a:srgbClr val="CCFFFF"/>
        </a:solidFill>
        <a:ln w="635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/>
            <a:t>個人別小計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76202</xdr:colOff>
      <xdr:row>13</xdr:row>
      <xdr:rowOff>16934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6100C0C-4781-44FF-B8D0-C2F876DA902D}"/>
            </a:ext>
          </a:extLst>
        </xdr:cNvPr>
        <xdr:cNvSpPr txBox="1"/>
      </xdr:nvSpPr>
      <xdr:spPr>
        <a:xfrm>
          <a:off x="8591550" y="0"/>
          <a:ext cx="5562602" cy="2874434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83DE56AF-563F-4315-AD0A-F9F6402D1B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E52B999-2AF5-4E3C-A2BC-1BE3B600473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58350" cy="96926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CF057AC-6C7E-4080-B73E-8B02464DC7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A540EF8-E687-4645-B6A4-913C48FB81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B8EE6F-8F79-4BF3-84EA-DB86ECA231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A3CDC6F-ED8E-494F-82A8-4F23F06133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460EE47-3F42-449F-9E12-B8835CA9C0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6C7AA72D-C53A-43BB-A127-7DFA6759C3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6350</xdr:colOff>
      <xdr:row>5</xdr:row>
      <xdr:rowOff>2116</xdr:rowOff>
    </xdr:from>
    <xdr:to>
      <xdr:col>16</xdr:col>
      <xdr:colOff>492125</xdr:colOff>
      <xdr:row>5</xdr:row>
      <xdr:rowOff>209549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B8A447A1-B8F0-4C60-872C-E407C0645647}"/>
            </a:ext>
          </a:extLst>
        </xdr:cNvPr>
        <xdr:cNvSpPr txBox="1"/>
      </xdr:nvSpPr>
      <xdr:spPr>
        <a:xfrm>
          <a:off x="6816725" y="1183216"/>
          <a:ext cx="1533525" cy="207433"/>
        </a:xfrm>
        <a:prstGeom prst="rect">
          <a:avLst/>
        </a:prstGeom>
        <a:solidFill>
          <a:srgbClr val="CCFFFF"/>
        </a:solidFill>
        <a:ln w="6350" cmpd="sng">
          <a:solidFill>
            <a:schemeClr val="tx1">
              <a:lumMod val="85000"/>
              <a:lumOff val="1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/>
            <a:t>個人別小計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76202</xdr:colOff>
      <xdr:row>13</xdr:row>
      <xdr:rowOff>16934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4E56DB4-D463-4016-BB9B-94B13FFC634D}"/>
            </a:ext>
          </a:extLst>
        </xdr:cNvPr>
        <xdr:cNvSpPr txBox="1"/>
      </xdr:nvSpPr>
      <xdr:spPr>
        <a:xfrm>
          <a:off x="9020175" y="0"/>
          <a:ext cx="5819777" cy="2874434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F16EA8C-9413-4FCD-8B22-E3AF5712A04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DCDFFCD-918C-4BD0-86B1-3DDAA4BC17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58350" cy="96926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DDF02159-BF37-43EF-8501-FD339E8B8F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C53FC4C-7482-4583-92EA-7DCF96B6C5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DCDD531-D773-4C00-8C09-9425609AB3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AEAE5CED-71A6-467E-BB5C-0AE6A75FE7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FED8D2F-AADA-44E6-9C2A-B6526E0843A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CBF5236-811D-4898-8F8B-A2382A9589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86</xdr:row>
      <xdr:rowOff>46567</xdr:rowOff>
    </xdr:from>
    <xdr:to>
      <xdr:col>7</xdr:col>
      <xdr:colOff>211667</xdr:colOff>
      <xdr:row>87</xdr:row>
      <xdr:rowOff>209550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17181BC0-54DF-4FD5-A2C5-DEB6251FEAC9}"/>
            </a:ext>
          </a:extLst>
        </xdr:cNvPr>
        <xdr:cNvSpPr/>
      </xdr:nvSpPr>
      <xdr:spPr>
        <a:xfrm>
          <a:off x="146049" y="18458392"/>
          <a:ext cx="3923243" cy="391583"/>
        </a:xfrm>
        <a:prstGeom prst="roundRect">
          <a:avLst>
            <a:gd name="adj" fmla="val 6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注：参加人数～飛行時間は計算式が入っていますが、次の場合は項目を分けたうえ、直接入力してください。　①複数大学での合同訓練　②ＷＴとＡＴが混在する訓練。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76202</xdr:colOff>
      <xdr:row>14</xdr:row>
      <xdr:rowOff>119062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6B78548-88D9-4599-8C60-6358AAF6D347}"/>
            </a:ext>
          </a:extLst>
        </xdr:cNvPr>
        <xdr:cNvSpPr txBox="1"/>
      </xdr:nvSpPr>
      <xdr:spPr>
        <a:xfrm>
          <a:off x="9020175" y="0"/>
          <a:ext cx="5819777" cy="3186112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宿泊は、記号のまる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を入力（漢字のぜろ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10.</a:t>
          </a:r>
          <a:r>
            <a:rPr kumimoji="1" lang="ja-JP" altLang="en-US" sz="1100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合宿名の欄には、「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月」、「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月前半」、「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月整備」、「六大戦」などと</a:t>
          </a:r>
        </a:p>
        <a:p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記入する。これが請求書に反映される。</a:t>
          </a:r>
        </a:p>
        <a:p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5F824C7-B6C7-40FF-883E-D3D757C822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294CF66-30BC-4FC1-9F60-32A8D08FE7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58350" cy="96926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CB938D6-60DE-4C02-AC76-401F8FC7CC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E300A201-6E49-4504-B014-D4BB32AD73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8A2A42EE-2EEC-4CDA-B513-E93ADD5ADC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533EB258-0EFE-4386-A6A9-AC80C4F1E7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61B776F-A7E0-46DB-A1D1-0A00FDD0A1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E3CC634-2436-4A7B-8EB1-000BCFE71F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044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86</xdr:row>
      <xdr:rowOff>46567</xdr:rowOff>
    </xdr:from>
    <xdr:to>
      <xdr:col>7</xdr:col>
      <xdr:colOff>211667</xdr:colOff>
      <xdr:row>87</xdr:row>
      <xdr:rowOff>209550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C3AF52D6-C0E8-4363-9454-471642CCA535}"/>
            </a:ext>
          </a:extLst>
        </xdr:cNvPr>
        <xdr:cNvSpPr/>
      </xdr:nvSpPr>
      <xdr:spPr>
        <a:xfrm>
          <a:off x="146049" y="18153592"/>
          <a:ext cx="3923243" cy="353483"/>
        </a:xfrm>
        <a:prstGeom prst="roundRect">
          <a:avLst>
            <a:gd name="adj" fmla="val 6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注：参加人数～飛行時間は計算式が入っていますが、次の場合は項目を分けたうえ、直接入力してください。　①複数大学での合同訓練　②ＷＴとＡＴが混在する訓練。</a:t>
          </a:r>
        </a:p>
      </xdr:txBody>
    </xdr:sp>
    <xdr:clientData/>
  </xdr:twoCellAnchor>
  <xdr:twoCellAnchor>
    <xdr:from>
      <xdr:col>6</xdr:col>
      <xdr:colOff>321732</xdr:colOff>
      <xdr:row>16</xdr:row>
      <xdr:rowOff>84668</xdr:rowOff>
    </xdr:from>
    <xdr:to>
      <xdr:col>7</xdr:col>
      <xdr:colOff>33866</xdr:colOff>
      <xdr:row>18</xdr:row>
      <xdr:rowOff>160867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CAFD4F8A-79DB-40A6-97DB-A234CFE23EAE}"/>
            </a:ext>
          </a:extLst>
        </xdr:cNvPr>
        <xdr:cNvSpPr/>
      </xdr:nvSpPr>
      <xdr:spPr>
        <a:xfrm>
          <a:off x="3760257" y="3570818"/>
          <a:ext cx="131234" cy="495299"/>
        </a:xfrm>
        <a:prstGeom prst="rightBrac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0</xdr:row>
      <xdr:rowOff>55566</xdr:rowOff>
    </xdr:from>
    <xdr:to>
      <xdr:col>26</xdr:col>
      <xdr:colOff>158750</xdr:colOff>
      <xdr:row>13</xdr:row>
      <xdr:rowOff>150816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943F722-3683-4656-89D9-5A9C41E3D785}"/>
            </a:ext>
          </a:extLst>
        </xdr:cNvPr>
        <xdr:cNvSpPr txBox="1"/>
      </xdr:nvSpPr>
      <xdr:spPr>
        <a:xfrm>
          <a:off x="9020175" y="55566"/>
          <a:ext cx="5264150" cy="2952750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記入上の注意</a:t>
          </a:r>
          <a:r>
            <a: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１．表右上に記入日を入力する（請求書の日付欄は使用しない）。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２．参加の印は、以下のとおり。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(1)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宿泊は、記号のまる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を入力（漢字のぜろ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(2)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宿泊明けは、半角横棒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｢-｣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を入力（全角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や漢数字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はＮＧ）。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(3)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入力したら個人別小計にカウントされているか確認。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(4)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宿泊明けで帰宅した場合は、欄外にコメント。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３．各種日付は、半角英数 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mm/dd 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で入力する。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４．黄色枠は、式を入れてあるので基本的に直接入力しない。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５．滑空機、ウィンチ等の欄は、飛行回数と曳航回数が一致しているか確認する。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６．施設利用料等の精算欄では、宿泊日数や共有機の回数など上部の各種使用実績の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日にちや回数が反映されているかを確認する。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７．リトリブは、自前ウィンチ所有校が臨時使用する時のみ入力する。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８．２種類の請求書の日付は共に入力しない（学連確認日を式で反映）。</a:t>
          </a: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９．行を挿入した場合は、集計式の範囲が正しく反映されているか、確認する。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10.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請求書に反映するため合宿名の欄には、「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月」、「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月前半」、「</a:t>
          </a:r>
          <a:r>
            <a:rPr kumimoji="1" lang="en-US" altLang="ja-JP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月整備」</a:t>
          </a:r>
          <a:endParaRPr kumimoji="1" lang="en-US" altLang="ja-JP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などと記入する。これが請求書に反映される。</a:t>
          </a:r>
        </a:p>
        <a:p>
          <a:endParaRPr kumimoji="1" lang="ja-JP" altLang="en-US" sz="10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j.menuma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view="pageBreakPreview" zoomScale="89" zoomScaleNormal="100" zoomScaleSheetLayoutView="100" workbookViewId="0"/>
  </sheetViews>
  <sheetFormatPr defaultColWidth="8.875" defaultRowHeight="22.15" customHeight="1"/>
  <cols>
    <col min="1" max="1" width="9.625" style="1" customWidth="1"/>
    <col min="2" max="2" width="8.125" style="1" customWidth="1"/>
    <col min="3" max="3" width="10.75" style="1" customWidth="1"/>
    <col min="4" max="4" width="4.5" style="3" customWidth="1"/>
    <col min="5" max="5" width="13.5" style="1" customWidth="1"/>
    <col min="6" max="6" width="9" style="1" customWidth="1"/>
    <col min="7" max="7" width="6.5" style="1" customWidth="1"/>
    <col min="8" max="8" width="11.25" style="1" customWidth="1"/>
    <col min="9" max="9" width="5.25" style="1" customWidth="1"/>
    <col min="10" max="10" width="12.125" style="1" customWidth="1"/>
    <col min="11" max="16384" width="8.875" style="1"/>
  </cols>
  <sheetData>
    <row r="1" spans="1:10" ht="16.7" customHeight="1">
      <c r="A1" s="6"/>
      <c r="C1" s="6"/>
      <c r="J1" s="18" t="s">
        <v>23</v>
      </c>
    </row>
    <row r="2" spans="1:10" ht="30" customHeight="1" thickBot="1">
      <c r="A2" s="561" t="s">
        <v>79</v>
      </c>
      <c r="B2" s="562"/>
      <c r="C2" s="562"/>
      <c r="D2" s="563"/>
      <c r="E2" s="564" t="s">
        <v>208</v>
      </c>
      <c r="F2" s="565"/>
      <c r="G2" s="565"/>
      <c r="H2" s="565"/>
      <c r="I2" s="565"/>
      <c r="J2" s="566"/>
    </row>
    <row r="3" spans="1:10" s="12" customFormat="1" ht="15" customHeight="1">
      <c r="A3" s="496" t="s">
        <v>18</v>
      </c>
      <c r="B3" s="497"/>
      <c r="C3" s="497"/>
      <c r="D3" s="497"/>
      <c r="E3" s="501" t="s">
        <v>211</v>
      </c>
      <c r="F3" s="502"/>
      <c r="G3" s="504"/>
      <c r="H3" s="501" t="s">
        <v>212</v>
      </c>
      <c r="I3" s="502"/>
      <c r="J3" s="503"/>
    </row>
    <row r="4" spans="1:10" s="6" customFormat="1" ht="28.5" customHeight="1">
      <c r="A4" s="509"/>
      <c r="B4" s="499"/>
      <c r="C4" s="499"/>
      <c r="D4" s="505"/>
      <c r="E4" s="498" t="s">
        <v>81</v>
      </c>
      <c r="F4" s="499"/>
      <c r="G4" s="505"/>
      <c r="H4" s="498"/>
      <c r="I4" s="499"/>
      <c r="J4" s="500"/>
    </row>
    <row r="5" spans="1:10" s="6" customFormat="1" ht="18.600000000000001" customHeight="1">
      <c r="A5" s="510"/>
      <c r="B5" s="507"/>
      <c r="C5" s="507"/>
      <c r="D5" s="508"/>
      <c r="E5" s="506"/>
      <c r="F5" s="507"/>
      <c r="G5" s="508"/>
      <c r="H5" s="363" t="s">
        <v>29</v>
      </c>
      <c r="I5" s="511" t="s">
        <v>173</v>
      </c>
      <c r="J5" s="512"/>
    </row>
    <row r="6" spans="1:10" s="6" customFormat="1" ht="24" customHeight="1">
      <c r="A6" s="513" t="s">
        <v>32</v>
      </c>
      <c r="B6" s="514"/>
      <c r="C6" s="325"/>
      <c r="D6" s="326" t="s">
        <v>33</v>
      </c>
      <c r="E6" s="327"/>
      <c r="F6" s="515" t="s">
        <v>8</v>
      </c>
      <c r="G6" s="515"/>
      <c r="H6" s="328"/>
      <c r="I6" s="326" t="s">
        <v>34</v>
      </c>
      <c r="J6" s="343"/>
    </row>
    <row r="7" spans="1:10" s="6" customFormat="1" ht="24" customHeight="1">
      <c r="A7" s="529" t="s">
        <v>215</v>
      </c>
      <c r="B7" s="530"/>
      <c r="C7" s="531" t="s">
        <v>209</v>
      </c>
      <c r="D7" s="531"/>
      <c r="E7" s="531"/>
      <c r="F7" s="531"/>
      <c r="G7" s="531"/>
      <c r="H7" s="531"/>
      <c r="I7" s="531"/>
      <c r="J7" s="532"/>
    </row>
    <row r="8" spans="1:10" s="6" customFormat="1" ht="24" customHeight="1">
      <c r="A8" s="513" t="s">
        <v>1</v>
      </c>
      <c r="B8" s="514"/>
      <c r="C8" s="359"/>
      <c r="D8" s="488" t="s">
        <v>198</v>
      </c>
      <c r="E8" s="548"/>
      <c r="F8" s="523" t="s">
        <v>24</v>
      </c>
      <c r="G8" s="524"/>
      <c r="H8" s="487" t="s">
        <v>80</v>
      </c>
      <c r="I8" s="488"/>
      <c r="J8" s="489"/>
    </row>
    <row r="9" spans="1:10" s="6" customFormat="1" ht="39" customHeight="1">
      <c r="A9" s="518" t="s">
        <v>214</v>
      </c>
      <c r="B9" s="519"/>
      <c r="C9" s="520" t="s">
        <v>210</v>
      </c>
      <c r="D9" s="521"/>
      <c r="E9" s="521"/>
      <c r="F9" s="521"/>
      <c r="G9" s="521"/>
      <c r="H9" s="521"/>
      <c r="I9" s="521"/>
      <c r="J9" s="522"/>
    </row>
    <row r="10" spans="1:10" s="6" customFormat="1" ht="22.15" customHeight="1">
      <c r="A10" s="534" t="s">
        <v>213</v>
      </c>
      <c r="B10" s="515"/>
      <c r="C10" s="485" t="s">
        <v>20</v>
      </c>
      <c r="D10" s="486"/>
      <c r="E10" s="486"/>
      <c r="F10" s="493" t="s">
        <v>19</v>
      </c>
      <c r="G10" s="494"/>
      <c r="H10" s="486" t="s">
        <v>9</v>
      </c>
      <c r="I10" s="486"/>
      <c r="J10" s="495"/>
    </row>
    <row r="11" spans="1:10" s="6" customFormat="1" ht="22.15" customHeight="1">
      <c r="A11" s="533"/>
      <c r="B11" s="515"/>
      <c r="C11" s="525"/>
      <c r="D11" s="526"/>
      <c r="E11" s="526"/>
      <c r="F11" s="516"/>
      <c r="G11" s="517"/>
      <c r="H11" s="526" t="s">
        <v>10</v>
      </c>
      <c r="I11" s="527"/>
      <c r="J11" s="528"/>
    </row>
    <row r="12" spans="1:10" s="6" customFormat="1" ht="22.15" customHeight="1">
      <c r="A12" s="533"/>
      <c r="B12" s="515"/>
      <c r="C12" s="492"/>
      <c r="D12" s="481"/>
      <c r="E12" s="481"/>
      <c r="F12" s="490"/>
      <c r="G12" s="491"/>
      <c r="H12" s="481" t="s">
        <v>10</v>
      </c>
      <c r="I12" s="481"/>
      <c r="J12" s="482"/>
    </row>
    <row r="13" spans="1:10" s="6" customFormat="1" ht="22.15" customHeight="1">
      <c r="A13" s="533"/>
      <c r="B13" s="515"/>
      <c r="C13" s="492"/>
      <c r="D13" s="481"/>
      <c r="E13" s="481"/>
      <c r="F13" s="490"/>
      <c r="G13" s="491"/>
      <c r="H13" s="481" t="s">
        <v>10</v>
      </c>
      <c r="I13" s="481"/>
      <c r="J13" s="482"/>
    </row>
    <row r="14" spans="1:10" s="6" customFormat="1" ht="22.15" customHeight="1">
      <c r="A14" s="533"/>
      <c r="B14" s="515"/>
      <c r="C14" s="492"/>
      <c r="D14" s="481"/>
      <c r="E14" s="481"/>
      <c r="F14" s="490"/>
      <c r="G14" s="491"/>
      <c r="H14" s="481" t="s">
        <v>10</v>
      </c>
      <c r="I14" s="481"/>
      <c r="J14" s="482"/>
    </row>
    <row r="15" spans="1:10" s="6" customFormat="1" ht="22.15" customHeight="1">
      <c r="A15" s="533"/>
      <c r="B15" s="515"/>
      <c r="C15" s="492"/>
      <c r="D15" s="481"/>
      <c r="E15" s="481"/>
      <c r="F15" s="490"/>
      <c r="G15" s="491"/>
      <c r="H15" s="481" t="s">
        <v>10</v>
      </c>
      <c r="I15" s="481"/>
      <c r="J15" s="482"/>
    </row>
    <row r="16" spans="1:10" s="6" customFormat="1" ht="22.15" customHeight="1">
      <c r="A16" s="533"/>
      <c r="B16" s="515"/>
      <c r="C16" s="492"/>
      <c r="D16" s="481"/>
      <c r="E16" s="481"/>
      <c r="F16" s="490"/>
      <c r="G16" s="491"/>
      <c r="H16" s="481" t="s">
        <v>10</v>
      </c>
      <c r="I16" s="481"/>
      <c r="J16" s="482"/>
    </row>
    <row r="17" spans="1:10" s="6" customFormat="1" ht="22.15" customHeight="1">
      <c r="A17" s="533"/>
      <c r="B17" s="515"/>
      <c r="C17" s="492"/>
      <c r="D17" s="481"/>
      <c r="E17" s="481"/>
      <c r="F17" s="490"/>
      <c r="G17" s="491"/>
      <c r="H17" s="481" t="s">
        <v>10</v>
      </c>
      <c r="I17" s="481"/>
      <c r="J17" s="482"/>
    </row>
    <row r="18" spans="1:10" s="6" customFormat="1" ht="22.15" customHeight="1">
      <c r="A18" s="533"/>
      <c r="B18" s="515"/>
      <c r="C18" s="492"/>
      <c r="D18" s="481"/>
      <c r="E18" s="481"/>
      <c r="F18" s="490"/>
      <c r="G18" s="491"/>
      <c r="H18" s="481" t="s">
        <v>10</v>
      </c>
      <c r="I18" s="481"/>
      <c r="J18" s="482"/>
    </row>
    <row r="19" spans="1:10" s="6" customFormat="1" ht="22.15" customHeight="1">
      <c r="A19" s="533"/>
      <c r="B19" s="515"/>
      <c r="C19" s="492"/>
      <c r="D19" s="481"/>
      <c r="E19" s="481"/>
      <c r="F19" s="490"/>
      <c r="G19" s="491"/>
      <c r="H19" s="481" t="s">
        <v>10</v>
      </c>
      <c r="I19" s="481"/>
      <c r="J19" s="482"/>
    </row>
    <row r="20" spans="1:10" s="6" customFormat="1" ht="22.15" customHeight="1">
      <c r="A20" s="533"/>
      <c r="B20" s="515"/>
      <c r="C20" s="540"/>
      <c r="D20" s="541"/>
      <c r="E20" s="541"/>
      <c r="F20" s="483"/>
      <c r="G20" s="484"/>
      <c r="H20" s="541" t="s">
        <v>10</v>
      </c>
      <c r="I20" s="541"/>
      <c r="J20" s="542"/>
    </row>
    <row r="21" spans="1:10" s="6" customFormat="1" ht="21">
      <c r="A21" s="518" t="s">
        <v>177</v>
      </c>
      <c r="B21" s="535"/>
      <c r="C21" s="329" t="s">
        <v>174</v>
      </c>
      <c r="D21" s="577" t="s">
        <v>175</v>
      </c>
      <c r="E21" s="577"/>
      <c r="F21" s="578" t="s">
        <v>176</v>
      </c>
      <c r="G21" s="579"/>
      <c r="H21" s="580"/>
      <c r="I21" s="330" t="s">
        <v>179</v>
      </c>
      <c r="J21" s="344" t="s">
        <v>180</v>
      </c>
    </row>
    <row r="22" spans="1:10" s="6" customFormat="1" ht="12">
      <c r="A22" s="536"/>
      <c r="B22" s="537"/>
      <c r="C22" s="331" t="s">
        <v>178</v>
      </c>
      <c r="D22" s="545"/>
      <c r="E22" s="545"/>
      <c r="F22" s="545"/>
      <c r="G22" s="545"/>
      <c r="H22" s="545"/>
      <c r="I22" s="332"/>
      <c r="J22" s="345"/>
    </row>
    <row r="23" spans="1:10" s="6" customFormat="1" ht="12">
      <c r="A23" s="536"/>
      <c r="B23" s="537"/>
      <c r="C23" s="333" t="s">
        <v>178</v>
      </c>
      <c r="D23" s="543"/>
      <c r="E23" s="543"/>
      <c r="F23" s="543"/>
      <c r="G23" s="543"/>
      <c r="H23" s="543"/>
      <c r="I23" s="334"/>
      <c r="J23" s="346"/>
    </row>
    <row r="24" spans="1:10" s="6" customFormat="1" ht="12">
      <c r="A24" s="536"/>
      <c r="B24" s="537"/>
      <c r="C24" s="333" t="s">
        <v>178</v>
      </c>
      <c r="D24" s="543"/>
      <c r="E24" s="543"/>
      <c r="F24" s="543"/>
      <c r="G24" s="543"/>
      <c r="H24" s="543"/>
      <c r="I24" s="334"/>
      <c r="J24" s="346"/>
    </row>
    <row r="25" spans="1:10" s="6" customFormat="1" ht="12">
      <c r="A25" s="536"/>
      <c r="B25" s="537"/>
      <c r="C25" s="333" t="s">
        <v>178</v>
      </c>
      <c r="D25" s="543"/>
      <c r="E25" s="543"/>
      <c r="F25" s="543"/>
      <c r="G25" s="543"/>
      <c r="H25" s="543"/>
      <c r="I25" s="334"/>
      <c r="J25" s="346"/>
    </row>
    <row r="26" spans="1:10" s="6" customFormat="1" ht="12">
      <c r="A26" s="536"/>
      <c r="B26" s="537"/>
      <c r="C26" s="333" t="s">
        <v>178</v>
      </c>
      <c r="D26" s="543"/>
      <c r="E26" s="543"/>
      <c r="F26" s="543"/>
      <c r="G26" s="543"/>
      <c r="H26" s="543"/>
      <c r="I26" s="334"/>
      <c r="J26" s="346"/>
    </row>
    <row r="27" spans="1:10" s="6" customFormat="1" ht="12">
      <c r="A27" s="536"/>
      <c r="B27" s="537"/>
      <c r="C27" s="333" t="s">
        <v>178</v>
      </c>
      <c r="D27" s="543"/>
      <c r="E27" s="543"/>
      <c r="F27" s="543"/>
      <c r="G27" s="543"/>
      <c r="H27" s="543"/>
      <c r="I27" s="334"/>
      <c r="J27" s="346"/>
    </row>
    <row r="28" spans="1:10" s="6" customFormat="1" ht="12">
      <c r="A28" s="536"/>
      <c r="B28" s="537"/>
      <c r="C28" s="333" t="s">
        <v>178</v>
      </c>
      <c r="D28" s="543"/>
      <c r="E28" s="543"/>
      <c r="F28" s="543"/>
      <c r="G28" s="543"/>
      <c r="H28" s="543"/>
      <c r="I28" s="334"/>
      <c r="J28" s="346"/>
    </row>
    <row r="29" spans="1:10" s="6" customFormat="1" ht="12">
      <c r="A29" s="536"/>
      <c r="B29" s="537"/>
      <c r="C29" s="333" t="s">
        <v>178</v>
      </c>
      <c r="D29" s="543"/>
      <c r="E29" s="543"/>
      <c r="F29" s="543"/>
      <c r="G29" s="543"/>
      <c r="H29" s="543"/>
      <c r="I29" s="334"/>
      <c r="J29" s="346"/>
    </row>
    <row r="30" spans="1:10" s="6" customFormat="1" ht="12">
      <c r="A30" s="536"/>
      <c r="B30" s="537"/>
      <c r="C30" s="333"/>
      <c r="D30" s="543"/>
      <c r="E30" s="543"/>
      <c r="F30" s="543"/>
      <c r="G30" s="543"/>
      <c r="H30" s="543"/>
      <c r="I30" s="334"/>
      <c r="J30" s="346"/>
    </row>
    <row r="31" spans="1:10" s="6" customFormat="1" ht="12">
      <c r="A31" s="538"/>
      <c r="B31" s="539"/>
      <c r="C31" s="335"/>
      <c r="D31" s="544"/>
      <c r="E31" s="544"/>
      <c r="F31" s="544"/>
      <c r="G31" s="544"/>
      <c r="H31" s="544"/>
      <c r="I31" s="336"/>
      <c r="J31" s="347"/>
    </row>
    <row r="32" spans="1:10" s="6" customFormat="1" ht="20.45" customHeight="1">
      <c r="A32" s="533" t="s">
        <v>185</v>
      </c>
      <c r="B32" s="515"/>
      <c r="C32" s="364" t="s">
        <v>182</v>
      </c>
      <c r="D32" s="567"/>
      <c r="E32" s="568"/>
      <c r="F32" s="556" t="s">
        <v>183</v>
      </c>
      <c r="G32" s="557"/>
      <c r="H32" s="348"/>
      <c r="I32" s="338" t="s">
        <v>78</v>
      </c>
      <c r="J32" s="349"/>
    </row>
    <row r="33" spans="1:10" s="6" customFormat="1" ht="20.45" customHeight="1">
      <c r="A33" s="533" t="s">
        <v>11</v>
      </c>
      <c r="B33" s="515"/>
      <c r="C33" s="364" t="s">
        <v>181</v>
      </c>
      <c r="D33" s="550" t="s">
        <v>216</v>
      </c>
      <c r="E33" s="569"/>
      <c r="F33" s="556" t="s">
        <v>184</v>
      </c>
      <c r="G33" s="557"/>
      <c r="H33" s="558"/>
      <c r="I33" s="559"/>
      <c r="J33" s="560"/>
    </row>
    <row r="34" spans="1:10" s="6" customFormat="1" ht="20.45" customHeight="1">
      <c r="A34" s="533" t="s">
        <v>12</v>
      </c>
      <c r="B34" s="515"/>
      <c r="C34" s="552" t="s">
        <v>14</v>
      </c>
      <c r="D34" s="553"/>
      <c r="E34" s="553"/>
      <c r="F34" s="553"/>
      <c r="G34" s="337" t="s">
        <v>2</v>
      </c>
      <c r="H34" s="348"/>
      <c r="I34" s="339" t="s">
        <v>15</v>
      </c>
      <c r="J34" s="350"/>
    </row>
    <row r="35" spans="1:10" s="6" customFormat="1" ht="20.45" customHeight="1">
      <c r="A35" s="513" t="s">
        <v>16</v>
      </c>
      <c r="B35" s="514"/>
      <c r="C35" s="552" t="s">
        <v>17</v>
      </c>
      <c r="D35" s="553"/>
      <c r="E35" s="553"/>
      <c r="F35" s="553"/>
      <c r="G35" s="337" t="s">
        <v>2</v>
      </c>
      <c r="H35" s="348"/>
      <c r="I35" s="339" t="s">
        <v>15</v>
      </c>
      <c r="J35" s="350"/>
    </row>
    <row r="36" spans="1:10" s="6" customFormat="1" ht="20.45" customHeight="1">
      <c r="A36" s="513"/>
      <c r="B36" s="514"/>
      <c r="C36" s="554" t="s">
        <v>21</v>
      </c>
      <c r="D36" s="555"/>
      <c r="E36" s="555"/>
      <c r="F36" s="555"/>
      <c r="G36" s="340" t="s">
        <v>2</v>
      </c>
      <c r="H36" s="341"/>
      <c r="I36" s="342" t="s">
        <v>15</v>
      </c>
      <c r="J36" s="351"/>
    </row>
    <row r="37" spans="1:10" s="6" customFormat="1" ht="50.1" customHeight="1">
      <c r="A37" s="513" t="s">
        <v>197</v>
      </c>
      <c r="B37" s="514"/>
      <c r="C37" s="549"/>
      <c r="D37" s="550"/>
      <c r="E37" s="550"/>
      <c r="F37" s="550"/>
      <c r="G37" s="550"/>
      <c r="H37" s="550"/>
      <c r="I37" s="550"/>
      <c r="J37" s="551"/>
    </row>
    <row r="38" spans="1:10" ht="20.45" customHeight="1" thickBot="1">
      <c r="A38" s="546" t="s">
        <v>30</v>
      </c>
      <c r="B38" s="547"/>
      <c r="C38" s="574"/>
      <c r="D38" s="575"/>
      <c r="E38" s="576"/>
      <c r="F38" s="570" t="s">
        <v>29</v>
      </c>
      <c r="G38" s="547"/>
      <c r="H38" s="571" t="s">
        <v>218</v>
      </c>
      <c r="I38" s="572"/>
      <c r="J38" s="573"/>
    </row>
    <row r="39" spans="1:10" s="6" customFormat="1" ht="12.95" customHeight="1">
      <c r="A39" s="352"/>
      <c r="B39" s="16"/>
    </row>
    <row r="40" spans="1:10" ht="12.95" customHeight="1">
      <c r="A40" s="12"/>
    </row>
    <row r="41" spans="1:10" ht="12.95" customHeight="1">
      <c r="A41" s="12"/>
    </row>
    <row r="42" spans="1:10" ht="12.95" customHeight="1">
      <c r="A42" s="12"/>
    </row>
    <row r="43" spans="1:10" ht="12.95" customHeight="1">
      <c r="A43" s="12"/>
    </row>
    <row r="44" spans="1:10" ht="12.95" customHeight="1">
      <c r="A44" s="12"/>
    </row>
    <row r="45" spans="1:10" ht="12.95" customHeight="1">
      <c r="A45" s="12"/>
    </row>
    <row r="46" spans="1:10" ht="6.75" customHeight="1">
      <c r="A46" s="12"/>
    </row>
  </sheetData>
  <mergeCells count="94">
    <mergeCell ref="A2:D2"/>
    <mergeCell ref="E2:J2"/>
    <mergeCell ref="D32:E32"/>
    <mergeCell ref="D33:E33"/>
    <mergeCell ref="F38:G38"/>
    <mergeCell ref="H38:J38"/>
    <mergeCell ref="C38:E38"/>
    <mergeCell ref="C16:E16"/>
    <mergeCell ref="F16:G16"/>
    <mergeCell ref="H16:J16"/>
    <mergeCell ref="C17:E17"/>
    <mergeCell ref="F17:G17"/>
    <mergeCell ref="H17:J17"/>
    <mergeCell ref="D21:E21"/>
    <mergeCell ref="F21:H21"/>
    <mergeCell ref="A37:B37"/>
    <mergeCell ref="A38:B38"/>
    <mergeCell ref="D8:E8"/>
    <mergeCell ref="F23:H23"/>
    <mergeCell ref="D24:E24"/>
    <mergeCell ref="F24:H24"/>
    <mergeCell ref="D25:E25"/>
    <mergeCell ref="F25:H25"/>
    <mergeCell ref="C37:J37"/>
    <mergeCell ref="C34:F34"/>
    <mergeCell ref="C35:F35"/>
    <mergeCell ref="C36:F36"/>
    <mergeCell ref="F32:G32"/>
    <mergeCell ref="F33:G33"/>
    <mergeCell ref="H33:J33"/>
    <mergeCell ref="D29:E29"/>
    <mergeCell ref="F29:H29"/>
    <mergeCell ref="D23:E23"/>
    <mergeCell ref="C18:E18"/>
    <mergeCell ref="D30:E30"/>
    <mergeCell ref="F30:H30"/>
    <mergeCell ref="D31:E31"/>
    <mergeCell ref="F31:H31"/>
    <mergeCell ref="D22:E22"/>
    <mergeCell ref="F22:H22"/>
    <mergeCell ref="D26:E26"/>
    <mergeCell ref="F26:H26"/>
    <mergeCell ref="D27:E27"/>
    <mergeCell ref="F27:H27"/>
    <mergeCell ref="D28:E28"/>
    <mergeCell ref="F28:H28"/>
    <mergeCell ref="H15:J15"/>
    <mergeCell ref="C15:E15"/>
    <mergeCell ref="C19:E19"/>
    <mergeCell ref="C20:E20"/>
    <mergeCell ref="H20:J20"/>
    <mergeCell ref="A35:B36"/>
    <mergeCell ref="A32:B32"/>
    <mergeCell ref="A34:B34"/>
    <mergeCell ref="A33:B33"/>
    <mergeCell ref="A10:B20"/>
    <mergeCell ref="A21:B31"/>
    <mergeCell ref="A6:B6"/>
    <mergeCell ref="F6:G6"/>
    <mergeCell ref="F12:G12"/>
    <mergeCell ref="F11:G11"/>
    <mergeCell ref="A8:B8"/>
    <mergeCell ref="A9:B9"/>
    <mergeCell ref="C9:J9"/>
    <mergeCell ref="F8:G8"/>
    <mergeCell ref="C11:E11"/>
    <mergeCell ref="H12:J12"/>
    <mergeCell ref="C12:E12"/>
    <mergeCell ref="H11:J11"/>
    <mergeCell ref="A7:B7"/>
    <mergeCell ref="C7:J7"/>
    <mergeCell ref="A3:D3"/>
    <mergeCell ref="H4:J4"/>
    <mergeCell ref="H3:J3"/>
    <mergeCell ref="E3:G3"/>
    <mergeCell ref="E4:G5"/>
    <mergeCell ref="A4:D5"/>
    <mergeCell ref="I5:J5"/>
    <mergeCell ref="H14:J14"/>
    <mergeCell ref="F20:G20"/>
    <mergeCell ref="C10:E10"/>
    <mergeCell ref="H8:J8"/>
    <mergeCell ref="F19:G19"/>
    <mergeCell ref="C14:E14"/>
    <mergeCell ref="F14:G14"/>
    <mergeCell ref="F10:G10"/>
    <mergeCell ref="H10:J10"/>
    <mergeCell ref="H19:J19"/>
    <mergeCell ref="F15:G15"/>
    <mergeCell ref="C13:E13"/>
    <mergeCell ref="F13:G13"/>
    <mergeCell ref="H13:J13"/>
    <mergeCell ref="H18:J18"/>
    <mergeCell ref="F18:G18"/>
  </mergeCells>
  <phoneticPr fontId="1"/>
  <printOptions horizontalCentered="1"/>
  <pageMargins left="0.51181102362204722" right="0.47244094488188981" top="0.48" bottom="0.12" header="0.14000000000000001" footer="0.12"/>
  <pageSetup paperSize="9" orientation="portrait" horizontalDpi="300" verticalDpi="300" r:id="rId1"/>
  <headerFooter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"/>
  <sheetViews>
    <sheetView view="pageBreakPreview" zoomScaleNormal="100" zoomScaleSheetLayoutView="100" workbookViewId="0"/>
  </sheetViews>
  <sheetFormatPr defaultRowHeight="36" customHeight="1"/>
  <cols>
    <col min="1" max="1" width="4.25" style="4" customWidth="1"/>
    <col min="2" max="2" width="14.5" style="7" customWidth="1"/>
    <col min="3" max="3" width="8.625" style="5" customWidth="1"/>
    <col min="4" max="4" width="4.875" style="5" customWidth="1"/>
    <col min="5" max="5" width="12.5" style="4" customWidth="1"/>
    <col min="6" max="7" width="12.5" customWidth="1"/>
    <col min="8" max="8" width="19.5" customWidth="1"/>
    <col min="9" max="16" width="3.75" customWidth="1"/>
  </cols>
  <sheetData>
    <row r="1" spans="1:16" ht="16.7" customHeight="1">
      <c r="A1" s="6"/>
      <c r="F1" s="1" t="s">
        <v>28</v>
      </c>
      <c r="H1" s="18" t="s">
        <v>27</v>
      </c>
    </row>
    <row r="2" spans="1:16" s="1" customFormat="1" ht="32.1" customHeight="1">
      <c r="A2" s="581" t="s">
        <v>26</v>
      </c>
      <c r="B2" s="582"/>
      <c r="C2" s="582"/>
      <c r="D2" s="583"/>
      <c r="E2" s="584"/>
      <c r="F2" s="585"/>
      <c r="G2" s="13"/>
      <c r="H2" s="17" t="s">
        <v>0</v>
      </c>
    </row>
    <row r="3" spans="1:16" s="1" customFormat="1" ht="6.75" customHeight="1">
      <c r="A3" s="8"/>
      <c r="H3" s="10"/>
      <c r="I3" s="10"/>
      <c r="J3" s="10"/>
      <c r="K3" s="10"/>
      <c r="L3" s="10"/>
      <c r="M3" s="10"/>
      <c r="N3" s="9"/>
      <c r="P3" s="14"/>
    </row>
    <row r="4" spans="1:16" s="12" customFormat="1" ht="34.9" customHeight="1">
      <c r="A4" s="19" t="s">
        <v>78</v>
      </c>
      <c r="B4" s="19" t="s">
        <v>6</v>
      </c>
      <c r="C4" s="19" t="s">
        <v>3</v>
      </c>
      <c r="D4" s="19" t="s">
        <v>7</v>
      </c>
      <c r="E4" s="19" t="s">
        <v>4</v>
      </c>
      <c r="F4" s="20" t="s">
        <v>22</v>
      </c>
      <c r="G4" s="19" t="s">
        <v>5</v>
      </c>
      <c r="H4" s="20" t="s">
        <v>25</v>
      </c>
      <c r="I4" s="11"/>
      <c r="J4" s="11"/>
      <c r="K4" s="11"/>
      <c r="L4" s="11"/>
      <c r="M4" s="11"/>
      <c r="N4" s="11"/>
      <c r="O4" s="11"/>
      <c r="P4" s="11"/>
    </row>
    <row r="5" spans="1:16" s="1" customFormat="1" ht="22.9" customHeight="1">
      <c r="A5" s="21">
        <v>1</v>
      </c>
      <c r="B5" s="15"/>
      <c r="C5" s="15"/>
      <c r="D5" s="2"/>
      <c r="E5" s="2"/>
      <c r="F5" s="2"/>
      <c r="G5" s="2"/>
      <c r="H5" s="2"/>
      <c r="I5"/>
      <c r="J5"/>
      <c r="K5"/>
      <c r="L5"/>
      <c r="M5"/>
      <c r="N5"/>
      <c r="O5"/>
      <c r="P5"/>
    </row>
    <row r="6" spans="1:16" s="1" customFormat="1" ht="22.9" customHeight="1">
      <c r="A6" s="21">
        <v>2</v>
      </c>
      <c r="B6" s="15"/>
      <c r="C6" s="15"/>
      <c r="D6" s="2"/>
      <c r="E6" s="2"/>
      <c r="F6" s="2"/>
      <c r="G6" s="2"/>
      <c r="H6" s="2"/>
      <c r="I6"/>
      <c r="J6"/>
      <c r="K6"/>
      <c r="L6"/>
      <c r="M6"/>
      <c r="N6"/>
      <c r="O6"/>
      <c r="P6"/>
    </row>
    <row r="7" spans="1:16" s="1" customFormat="1" ht="22.9" customHeight="1">
      <c r="A7" s="21">
        <v>3</v>
      </c>
      <c r="B7" s="15"/>
      <c r="C7" s="15"/>
      <c r="D7" s="2"/>
      <c r="E7" s="2"/>
      <c r="F7" s="2"/>
      <c r="G7" s="2"/>
      <c r="H7" s="2"/>
      <c r="I7"/>
      <c r="J7"/>
      <c r="K7"/>
      <c r="L7"/>
      <c r="M7"/>
      <c r="N7"/>
      <c r="O7"/>
      <c r="P7"/>
    </row>
    <row r="8" spans="1:16" s="1" customFormat="1" ht="22.9" customHeight="1">
      <c r="A8" s="21">
        <v>4</v>
      </c>
      <c r="B8" s="15"/>
      <c r="C8" s="15"/>
      <c r="D8" s="2"/>
      <c r="E8" s="2"/>
      <c r="F8" s="2"/>
      <c r="G8" s="2"/>
      <c r="H8" s="2"/>
      <c r="I8"/>
      <c r="J8"/>
      <c r="K8"/>
      <c r="L8"/>
      <c r="M8"/>
      <c r="N8"/>
      <c r="O8"/>
      <c r="P8"/>
    </row>
    <row r="9" spans="1:16" s="1" customFormat="1" ht="22.9" customHeight="1">
      <c r="A9" s="21">
        <v>5</v>
      </c>
      <c r="B9" s="15"/>
      <c r="C9" s="15"/>
      <c r="D9" s="2"/>
      <c r="E9" s="2"/>
      <c r="F9" s="2"/>
      <c r="G9" s="2"/>
      <c r="H9" s="2"/>
      <c r="I9"/>
      <c r="J9"/>
      <c r="K9"/>
      <c r="L9"/>
      <c r="M9"/>
      <c r="N9"/>
      <c r="O9"/>
      <c r="P9"/>
    </row>
    <row r="10" spans="1:16" s="1" customFormat="1" ht="22.9" customHeight="1">
      <c r="A10" s="21">
        <v>6</v>
      </c>
      <c r="B10" s="15"/>
      <c r="C10" s="15"/>
      <c r="D10" s="2"/>
      <c r="E10" s="2"/>
      <c r="F10" s="2"/>
      <c r="G10" s="2"/>
      <c r="H10" s="2"/>
      <c r="I10"/>
      <c r="J10"/>
      <c r="K10"/>
      <c r="L10"/>
      <c r="M10"/>
      <c r="N10"/>
      <c r="O10"/>
      <c r="P10"/>
    </row>
    <row r="11" spans="1:16" s="1" customFormat="1" ht="22.9" customHeight="1">
      <c r="A11" s="21">
        <v>7</v>
      </c>
      <c r="B11" s="15"/>
      <c r="C11" s="15"/>
      <c r="D11" s="2"/>
      <c r="E11" s="2"/>
      <c r="F11" s="2"/>
      <c r="G11" s="2"/>
      <c r="H11" s="2"/>
      <c r="I11"/>
      <c r="J11"/>
      <c r="K11"/>
      <c r="L11"/>
      <c r="M11"/>
      <c r="N11"/>
      <c r="O11"/>
      <c r="P11"/>
    </row>
    <row r="12" spans="1:16" s="1" customFormat="1" ht="22.9" customHeight="1">
      <c r="A12" s="21">
        <v>8</v>
      </c>
      <c r="B12" s="15"/>
      <c r="C12" s="15"/>
      <c r="D12" s="2"/>
      <c r="E12" s="2"/>
      <c r="F12" s="2"/>
      <c r="G12" s="2"/>
      <c r="H12" s="2"/>
      <c r="I12"/>
      <c r="J12"/>
      <c r="K12"/>
      <c r="L12"/>
      <c r="M12"/>
      <c r="N12"/>
      <c r="O12"/>
      <c r="P12"/>
    </row>
    <row r="13" spans="1:16" s="1" customFormat="1" ht="22.9" customHeight="1">
      <c r="A13" s="21">
        <v>9</v>
      </c>
      <c r="B13" s="15"/>
      <c r="C13" s="15"/>
      <c r="D13" s="2"/>
      <c r="E13" s="2"/>
      <c r="F13" s="2"/>
      <c r="G13" s="2"/>
      <c r="H13" s="2"/>
      <c r="I13"/>
      <c r="J13"/>
      <c r="K13"/>
      <c r="L13"/>
      <c r="M13"/>
      <c r="N13"/>
      <c r="O13"/>
      <c r="P13"/>
    </row>
    <row r="14" spans="1:16" s="1" customFormat="1" ht="22.9" customHeight="1">
      <c r="A14" s="21">
        <v>10</v>
      </c>
      <c r="B14" s="15"/>
      <c r="C14" s="15"/>
      <c r="D14" s="2"/>
      <c r="E14" s="2"/>
      <c r="F14" s="2"/>
      <c r="G14" s="2"/>
      <c r="H14" s="2"/>
      <c r="I14"/>
      <c r="J14"/>
      <c r="K14"/>
      <c r="L14"/>
      <c r="M14"/>
      <c r="N14"/>
      <c r="O14"/>
      <c r="P14"/>
    </row>
    <row r="15" spans="1:16" s="1" customFormat="1" ht="22.9" customHeight="1">
      <c r="A15" s="21">
        <v>11</v>
      </c>
      <c r="B15" s="15"/>
      <c r="C15" s="15"/>
      <c r="D15" s="2"/>
      <c r="E15" s="2"/>
      <c r="F15" s="2"/>
      <c r="G15" s="2"/>
      <c r="H15" s="2"/>
      <c r="I15"/>
      <c r="J15"/>
      <c r="K15"/>
      <c r="L15"/>
      <c r="M15"/>
      <c r="N15"/>
      <c r="O15"/>
      <c r="P15"/>
    </row>
    <row r="16" spans="1:16" s="1" customFormat="1" ht="22.9" customHeight="1">
      <c r="A16" s="21">
        <v>12</v>
      </c>
      <c r="B16" s="15"/>
      <c r="C16" s="15"/>
      <c r="D16" s="2"/>
      <c r="E16" s="2"/>
      <c r="F16" s="2"/>
      <c r="G16" s="2"/>
      <c r="H16" s="2"/>
      <c r="I16"/>
      <c r="J16"/>
      <c r="K16"/>
      <c r="L16"/>
      <c r="M16"/>
      <c r="N16"/>
      <c r="O16"/>
      <c r="P16"/>
    </row>
    <row r="17" spans="1:16" s="1" customFormat="1" ht="22.9" customHeight="1">
      <c r="A17" s="21">
        <v>13</v>
      </c>
      <c r="B17" s="15"/>
      <c r="C17" s="15"/>
      <c r="D17" s="2"/>
      <c r="E17" s="2"/>
      <c r="F17" s="2"/>
      <c r="G17" s="2"/>
      <c r="H17" s="2"/>
      <c r="I17"/>
      <c r="J17"/>
      <c r="K17"/>
      <c r="L17"/>
      <c r="M17"/>
      <c r="N17"/>
      <c r="O17"/>
      <c r="P17"/>
    </row>
    <row r="18" spans="1:16" s="1" customFormat="1" ht="22.9" customHeight="1">
      <c r="A18" s="21">
        <v>14</v>
      </c>
      <c r="B18" s="15"/>
      <c r="C18" s="15"/>
      <c r="D18" s="2"/>
      <c r="E18" s="2"/>
      <c r="F18" s="2"/>
      <c r="G18" s="2"/>
      <c r="H18" s="2"/>
      <c r="I18"/>
      <c r="J18"/>
      <c r="K18"/>
      <c r="L18"/>
      <c r="M18"/>
      <c r="N18"/>
      <c r="O18"/>
      <c r="P18"/>
    </row>
    <row r="19" spans="1:16" s="1" customFormat="1" ht="22.9" customHeight="1">
      <c r="A19" s="21">
        <v>15</v>
      </c>
      <c r="B19" s="15"/>
      <c r="C19" s="15"/>
      <c r="D19" s="2"/>
      <c r="E19" s="2"/>
      <c r="F19" s="2"/>
      <c r="G19" s="2"/>
      <c r="H19" s="2"/>
      <c r="I19"/>
      <c r="J19"/>
      <c r="K19"/>
      <c r="L19"/>
      <c r="M19"/>
      <c r="N19"/>
      <c r="O19"/>
      <c r="P19"/>
    </row>
    <row r="20" spans="1:16" s="1" customFormat="1" ht="22.9" customHeight="1">
      <c r="A20" s="21">
        <v>16</v>
      </c>
      <c r="B20" s="15"/>
      <c r="C20" s="15"/>
      <c r="D20" s="2"/>
      <c r="E20" s="2"/>
      <c r="F20" s="2"/>
      <c r="G20" s="2"/>
      <c r="H20" s="2"/>
      <c r="I20"/>
      <c r="J20"/>
      <c r="K20"/>
      <c r="L20"/>
      <c r="M20"/>
      <c r="N20"/>
      <c r="O20"/>
      <c r="P20"/>
    </row>
    <row r="21" spans="1:16" s="1" customFormat="1" ht="22.9" customHeight="1">
      <c r="A21" s="21">
        <v>17</v>
      </c>
      <c r="B21" s="15"/>
      <c r="C21" s="15"/>
      <c r="D21" s="2"/>
      <c r="E21" s="2"/>
      <c r="F21" s="2"/>
      <c r="G21" s="2"/>
      <c r="H21" s="2"/>
      <c r="I21"/>
      <c r="J21"/>
      <c r="K21"/>
      <c r="L21"/>
      <c r="M21"/>
      <c r="N21"/>
      <c r="O21"/>
      <c r="P21"/>
    </row>
    <row r="22" spans="1:16" s="1" customFormat="1" ht="22.9" customHeight="1">
      <c r="A22" s="21">
        <v>18</v>
      </c>
      <c r="B22" s="15"/>
      <c r="C22" s="15"/>
      <c r="D22" s="2"/>
      <c r="E22" s="2"/>
      <c r="F22" s="2"/>
      <c r="G22" s="2"/>
      <c r="H22" s="2"/>
      <c r="I22"/>
      <c r="J22"/>
      <c r="K22"/>
      <c r="L22"/>
      <c r="M22"/>
      <c r="N22"/>
      <c r="O22"/>
      <c r="P22"/>
    </row>
    <row r="23" spans="1:16" s="1" customFormat="1" ht="22.9" customHeight="1">
      <c r="A23" s="21">
        <v>19</v>
      </c>
      <c r="B23" s="15"/>
      <c r="C23" s="15"/>
      <c r="D23" s="2"/>
      <c r="E23" s="2"/>
      <c r="F23" s="2"/>
      <c r="G23" s="2"/>
      <c r="H23" s="2"/>
      <c r="I23"/>
      <c r="J23"/>
      <c r="K23"/>
      <c r="L23"/>
      <c r="M23"/>
      <c r="N23"/>
      <c r="O23"/>
      <c r="P23"/>
    </row>
    <row r="24" spans="1:16" s="1" customFormat="1" ht="22.9" customHeight="1">
      <c r="A24" s="21">
        <v>20</v>
      </c>
      <c r="B24" s="15"/>
      <c r="C24" s="15"/>
      <c r="D24" s="2"/>
      <c r="E24" s="2"/>
      <c r="F24" s="2"/>
      <c r="G24" s="2"/>
      <c r="H24" s="2"/>
      <c r="I24"/>
      <c r="J24"/>
      <c r="K24"/>
      <c r="L24"/>
      <c r="M24"/>
      <c r="N24"/>
      <c r="O24"/>
      <c r="P24"/>
    </row>
    <row r="25" spans="1:16" s="1" customFormat="1" ht="22.9" customHeight="1">
      <c r="A25" s="21">
        <v>21</v>
      </c>
      <c r="B25" s="15"/>
      <c r="C25" s="15"/>
      <c r="D25" s="2"/>
      <c r="E25" s="2"/>
      <c r="F25" s="2"/>
      <c r="G25" s="2"/>
      <c r="H25" s="2"/>
      <c r="I25"/>
      <c r="J25"/>
      <c r="K25"/>
      <c r="L25"/>
      <c r="M25"/>
      <c r="N25"/>
      <c r="O25"/>
      <c r="P25"/>
    </row>
    <row r="26" spans="1:16" s="1" customFormat="1" ht="22.9" customHeight="1">
      <c r="A26" s="21">
        <v>22</v>
      </c>
      <c r="B26" s="15"/>
      <c r="C26" s="15"/>
      <c r="D26" s="2"/>
      <c r="E26" s="2"/>
      <c r="F26" s="2"/>
      <c r="G26" s="2"/>
      <c r="H26" s="2"/>
      <c r="I26"/>
      <c r="J26"/>
      <c r="K26"/>
      <c r="L26"/>
      <c r="M26"/>
      <c r="N26"/>
      <c r="O26"/>
      <c r="P26"/>
    </row>
    <row r="27" spans="1:16" s="1" customFormat="1" ht="22.9" customHeight="1">
      <c r="A27" s="21">
        <v>23</v>
      </c>
      <c r="B27" s="15"/>
      <c r="C27" s="15"/>
      <c r="D27" s="2"/>
      <c r="E27" s="2"/>
      <c r="F27" s="2"/>
      <c r="G27" s="2"/>
      <c r="H27" s="2"/>
      <c r="I27"/>
      <c r="J27"/>
      <c r="K27"/>
      <c r="L27"/>
      <c r="M27"/>
      <c r="N27"/>
      <c r="O27"/>
      <c r="P27"/>
    </row>
    <row r="28" spans="1:16" s="1" customFormat="1" ht="22.9" customHeight="1">
      <c r="A28" s="21">
        <v>24</v>
      </c>
      <c r="B28" s="15"/>
      <c r="C28" s="15"/>
      <c r="D28" s="2"/>
      <c r="E28" s="2"/>
      <c r="F28" s="2"/>
      <c r="G28" s="2"/>
      <c r="H28" s="2"/>
      <c r="I28"/>
      <c r="J28"/>
      <c r="K28"/>
      <c r="L28"/>
      <c r="M28"/>
      <c r="N28"/>
      <c r="O28"/>
      <c r="P28"/>
    </row>
    <row r="29" spans="1:16" s="1" customFormat="1" ht="22.9" customHeight="1">
      <c r="A29" s="21">
        <v>25</v>
      </c>
      <c r="B29" s="15"/>
      <c r="C29" s="15"/>
      <c r="D29" s="2"/>
      <c r="E29" s="2"/>
      <c r="F29" s="2"/>
      <c r="G29" s="2"/>
      <c r="H29" s="2"/>
      <c r="I29"/>
      <c r="J29"/>
      <c r="K29"/>
      <c r="L29"/>
      <c r="M29"/>
      <c r="N29"/>
      <c r="O29"/>
      <c r="P29"/>
    </row>
    <row r="30" spans="1:16" s="1" customFormat="1" ht="22.9" customHeight="1">
      <c r="A30" s="21">
        <v>26</v>
      </c>
      <c r="B30" s="15"/>
      <c r="C30" s="15"/>
      <c r="D30" s="2"/>
      <c r="E30" s="2"/>
      <c r="F30" s="2"/>
      <c r="G30" s="2"/>
      <c r="H30" s="2"/>
      <c r="I30"/>
      <c r="J30"/>
      <c r="K30"/>
      <c r="L30"/>
      <c r="M30"/>
      <c r="N30"/>
      <c r="O30"/>
      <c r="P30"/>
    </row>
    <row r="31" spans="1:16" s="1" customFormat="1" ht="22.9" customHeight="1">
      <c r="A31" s="21">
        <v>27</v>
      </c>
      <c r="B31" s="15"/>
      <c r="C31" s="15"/>
      <c r="D31" s="2"/>
      <c r="E31" s="2"/>
      <c r="F31" s="2"/>
      <c r="G31" s="2"/>
      <c r="H31" s="2"/>
      <c r="I31"/>
      <c r="J31"/>
      <c r="K31"/>
      <c r="L31"/>
      <c r="M31"/>
      <c r="N31"/>
      <c r="O31"/>
      <c r="P31"/>
    </row>
    <row r="32" spans="1:16" s="1" customFormat="1" ht="22.9" customHeight="1">
      <c r="A32" s="21">
        <v>28</v>
      </c>
      <c r="B32" s="15"/>
      <c r="C32" s="15"/>
      <c r="D32" s="2"/>
      <c r="E32" s="2"/>
      <c r="F32" s="2"/>
      <c r="G32" s="2"/>
      <c r="H32" s="2"/>
      <c r="I32"/>
      <c r="J32"/>
      <c r="K32"/>
      <c r="L32"/>
      <c r="M32"/>
      <c r="N32"/>
      <c r="O32"/>
      <c r="P32"/>
    </row>
    <row r="33" spans="1:16" s="1" customFormat="1" ht="22.9" customHeight="1">
      <c r="A33" s="21">
        <v>29</v>
      </c>
      <c r="B33" s="15"/>
      <c r="C33" s="15"/>
      <c r="D33" s="2"/>
      <c r="E33" s="2"/>
      <c r="F33" s="2"/>
      <c r="G33" s="2"/>
      <c r="H33" s="2"/>
      <c r="I33"/>
      <c r="J33"/>
      <c r="K33"/>
      <c r="L33"/>
      <c r="M33"/>
      <c r="N33"/>
      <c r="O33"/>
      <c r="P33"/>
    </row>
    <row r="34" spans="1:16" s="1" customFormat="1" ht="22.9" customHeight="1">
      <c r="A34" s="21">
        <v>30</v>
      </c>
      <c r="B34" s="15"/>
      <c r="C34" s="15"/>
      <c r="D34" s="2"/>
      <c r="E34" s="2"/>
      <c r="F34" s="2"/>
      <c r="G34" s="2"/>
      <c r="H34" s="2"/>
      <c r="I34"/>
      <c r="J34"/>
      <c r="K34"/>
      <c r="L34"/>
      <c r="M34"/>
      <c r="N34"/>
      <c r="O34"/>
      <c r="P34"/>
    </row>
    <row r="35" spans="1:16" s="1" customFormat="1" ht="22.9" customHeight="1">
      <c r="A35" s="21">
        <v>31</v>
      </c>
      <c r="B35" s="15"/>
      <c r="C35" s="15"/>
      <c r="D35" s="2"/>
      <c r="E35" s="2"/>
      <c r="F35" s="2"/>
      <c r="G35" s="2"/>
      <c r="H35" s="2"/>
      <c r="I35"/>
      <c r="J35"/>
      <c r="K35"/>
      <c r="L35"/>
      <c r="M35"/>
      <c r="N35"/>
      <c r="O35"/>
      <c r="P35"/>
    </row>
    <row r="36" spans="1:16" s="1" customFormat="1" ht="22.9" customHeight="1">
      <c r="A36" s="21">
        <v>32</v>
      </c>
      <c r="B36" s="15"/>
      <c r="C36" s="15"/>
      <c r="D36" s="2"/>
      <c r="E36" s="2"/>
      <c r="F36" s="2"/>
      <c r="G36" s="2"/>
      <c r="H36" s="2"/>
      <c r="I36"/>
      <c r="J36"/>
      <c r="K36"/>
      <c r="L36"/>
      <c r="M36"/>
      <c r="N36"/>
      <c r="O36"/>
      <c r="P36"/>
    </row>
    <row r="37" spans="1:16" s="1" customFormat="1" ht="22.9" customHeight="1">
      <c r="A37" s="21">
        <v>33</v>
      </c>
      <c r="B37" s="15"/>
      <c r="C37" s="15"/>
      <c r="D37" s="2"/>
      <c r="E37" s="2"/>
      <c r="F37" s="2"/>
      <c r="G37" s="2"/>
      <c r="H37" s="2"/>
      <c r="I37"/>
      <c r="J37"/>
      <c r="K37"/>
      <c r="L37"/>
      <c r="M37"/>
      <c r="N37"/>
      <c r="O37"/>
      <c r="P37"/>
    </row>
    <row r="38" spans="1:16" s="1" customFormat="1" ht="22.9" customHeight="1">
      <c r="A38" s="21">
        <v>34</v>
      </c>
      <c r="B38" s="15"/>
      <c r="C38" s="15"/>
      <c r="D38" s="2"/>
      <c r="E38" s="2"/>
      <c r="F38" s="2"/>
      <c r="G38" s="2"/>
      <c r="H38" s="2"/>
      <c r="I38"/>
      <c r="J38"/>
      <c r="K38"/>
      <c r="L38"/>
      <c r="M38"/>
      <c r="N38"/>
      <c r="O38"/>
      <c r="P38"/>
    </row>
    <row r="39" spans="1:16" s="1" customFormat="1" ht="22.9" customHeight="1">
      <c r="A39" s="21">
        <v>35</v>
      </c>
      <c r="B39" s="15"/>
      <c r="C39" s="15"/>
      <c r="D39" s="2"/>
      <c r="E39" s="2"/>
      <c r="F39" s="2"/>
      <c r="G39" s="2"/>
      <c r="H39" s="2"/>
      <c r="I39"/>
      <c r="J39"/>
      <c r="K39"/>
      <c r="L39"/>
      <c r="M39"/>
      <c r="N39"/>
      <c r="O39"/>
      <c r="P39"/>
    </row>
    <row r="40" spans="1:16" s="1" customFormat="1" ht="22.9" customHeight="1">
      <c r="A40" s="21">
        <v>36</v>
      </c>
      <c r="B40" s="15"/>
      <c r="C40" s="15"/>
      <c r="D40" s="2"/>
      <c r="E40" s="2"/>
      <c r="F40" s="2"/>
      <c r="G40" s="2"/>
      <c r="H40" s="2"/>
      <c r="I40"/>
      <c r="J40"/>
      <c r="K40"/>
      <c r="L40"/>
      <c r="M40"/>
      <c r="N40"/>
      <c r="O40"/>
      <c r="P40"/>
    </row>
    <row r="41" spans="1:16" s="1" customFormat="1" ht="22.9" customHeight="1">
      <c r="A41" s="21">
        <v>37</v>
      </c>
      <c r="B41" s="15"/>
      <c r="C41" s="15"/>
      <c r="D41" s="2"/>
      <c r="E41" s="2"/>
      <c r="F41" s="2"/>
      <c r="G41" s="2"/>
      <c r="H41" s="2"/>
      <c r="I41"/>
      <c r="J41"/>
      <c r="K41"/>
      <c r="L41"/>
      <c r="M41"/>
      <c r="N41"/>
      <c r="O41"/>
      <c r="P41"/>
    </row>
    <row r="42" spans="1:16" s="1" customFormat="1" ht="22.9" customHeight="1">
      <c r="A42" s="21">
        <v>38</v>
      </c>
      <c r="B42" s="15"/>
      <c r="C42" s="15"/>
      <c r="D42" s="2"/>
      <c r="E42" s="2"/>
      <c r="F42" s="2"/>
      <c r="G42" s="2"/>
      <c r="H42" s="2"/>
      <c r="I42"/>
      <c r="J42"/>
      <c r="K42"/>
      <c r="L42"/>
      <c r="M42"/>
      <c r="N42"/>
      <c r="O42"/>
      <c r="P42"/>
    </row>
    <row r="43" spans="1:16" s="1" customFormat="1" ht="22.9" customHeight="1">
      <c r="A43" s="21">
        <v>39</v>
      </c>
      <c r="B43" s="15"/>
      <c r="C43" s="15"/>
      <c r="D43" s="2"/>
      <c r="E43" s="2"/>
      <c r="F43" s="2"/>
      <c r="G43" s="2"/>
      <c r="H43" s="2"/>
      <c r="I43"/>
      <c r="J43"/>
      <c r="K43"/>
      <c r="L43"/>
      <c r="M43"/>
      <c r="N43"/>
      <c r="O43"/>
      <c r="P43"/>
    </row>
    <row r="44" spans="1:16" s="1" customFormat="1" ht="22.9" customHeight="1">
      <c r="A44" s="21">
        <v>40</v>
      </c>
      <c r="B44" s="15"/>
      <c r="C44" s="15"/>
      <c r="D44" s="2"/>
      <c r="E44" s="2"/>
      <c r="F44" s="2"/>
      <c r="G44" s="2"/>
      <c r="H44" s="2"/>
      <c r="I44"/>
      <c r="J44"/>
      <c r="K44"/>
      <c r="L44"/>
      <c r="M44"/>
      <c r="N44"/>
      <c r="O44"/>
      <c r="P44"/>
    </row>
    <row r="45" spans="1:16" s="1" customFormat="1" ht="22.9" customHeight="1">
      <c r="A45" s="21">
        <v>41</v>
      </c>
      <c r="B45" s="15"/>
      <c r="C45" s="15"/>
      <c r="D45" s="2"/>
      <c r="E45" s="2"/>
      <c r="F45" s="2"/>
      <c r="G45" s="2"/>
      <c r="H45" s="2"/>
      <c r="I45"/>
      <c r="J45"/>
      <c r="K45"/>
      <c r="L45"/>
      <c r="M45"/>
      <c r="N45"/>
      <c r="O45"/>
      <c r="P45"/>
    </row>
    <row r="46" spans="1:16" s="1" customFormat="1" ht="22.9" customHeight="1">
      <c r="A46" s="21">
        <v>42</v>
      </c>
      <c r="B46" s="15"/>
      <c r="C46" s="15"/>
      <c r="D46" s="2"/>
      <c r="E46" s="2"/>
      <c r="F46" s="2"/>
      <c r="G46" s="2"/>
      <c r="H46" s="2"/>
      <c r="I46"/>
      <c r="J46"/>
      <c r="K46"/>
      <c r="L46"/>
      <c r="M46"/>
      <c r="N46"/>
      <c r="O46"/>
      <c r="P46"/>
    </row>
    <row r="47" spans="1:16" s="1" customFormat="1" ht="22.9" customHeight="1">
      <c r="A47" s="21">
        <v>43</v>
      </c>
      <c r="B47" s="15"/>
      <c r="C47" s="15"/>
      <c r="D47" s="2"/>
      <c r="E47" s="2"/>
      <c r="F47" s="2"/>
      <c r="G47" s="2"/>
      <c r="H47" s="2"/>
      <c r="I47"/>
      <c r="J47"/>
      <c r="K47"/>
      <c r="L47"/>
      <c r="M47"/>
      <c r="N47"/>
      <c r="O47"/>
      <c r="P47"/>
    </row>
    <row r="48" spans="1:16" s="1" customFormat="1" ht="22.9" customHeight="1">
      <c r="A48" s="21">
        <v>44</v>
      </c>
      <c r="B48" s="15"/>
      <c r="C48" s="15"/>
      <c r="D48" s="2"/>
      <c r="E48" s="2"/>
      <c r="F48" s="2"/>
      <c r="G48" s="2"/>
      <c r="H48" s="2"/>
      <c r="I48"/>
      <c r="J48"/>
      <c r="K48"/>
      <c r="L48"/>
      <c r="M48"/>
      <c r="N48"/>
      <c r="O48"/>
      <c r="P48"/>
    </row>
    <row r="49" spans="1:16" s="1" customFormat="1" ht="22.9" customHeight="1">
      <c r="A49" s="21">
        <v>45</v>
      </c>
      <c r="B49" s="15"/>
      <c r="C49" s="15"/>
      <c r="D49" s="2"/>
      <c r="E49" s="2"/>
      <c r="F49" s="2"/>
      <c r="G49" s="2"/>
      <c r="H49" s="2"/>
      <c r="I49"/>
      <c r="J49"/>
      <c r="K49"/>
      <c r="L49"/>
      <c r="M49"/>
      <c r="N49"/>
      <c r="O49"/>
      <c r="P49"/>
    </row>
    <row r="50" spans="1:16" s="1" customFormat="1" ht="22.9" customHeight="1">
      <c r="A50" s="21">
        <v>46</v>
      </c>
      <c r="B50" s="15"/>
      <c r="C50" s="15"/>
      <c r="D50" s="2"/>
      <c r="E50" s="2"/>
      <c r="F50" s="2"/>
      <c r="G50" s="2"/>
      <c r="H50" s="2"/>
      <c r="I50"/>
      <c r="J50"/>
      <c r="K50"/>
      <c r="L50"/>
      <c r="M50"/>
      <c r="N50"/>
      <c r="O50"/>
      <c r="P50"/>
    </row>
    <row r="51" spans="1:16" s="1" customFormat="1" ht="22.9" customHeight="1">
      <c r="A51" s="21">
        <v>47</v>
      </c>
      <c r="B51" s="15"/>
      <c r="C51" s="15"/>
      <c r="D51" s="2"/>
      <c r="E51" s="2"/>
      <c r="F51" s="2"/>
      <c r="G51" s="2"/>
      <c r="H51" s="2"/>
      <c r="I51"/>
      <c r="J51"/>
      <c r="K51"/>
      <c r="L51"/>
      <c r="M51"/>
      <c r="N51"/>
      <c r="O51"/>
      <c r="P51"/>
    </row>
    <row r="52" spans="1:16" s="1" customFormat="1" ht="22.9" customHeight="1">
      <c r="A52" s="21">
        <v>48</v>
      </c>
      <c r="B52" s="15"/>
      <c r="C52" s="15"/>
      <c r="D52" s="2"/>
      <c r="E52" s="2"/>
      <c r="F52" s="2"/>
      <c r="G52" s="2"/>
      <c r="H52" s="2"/>
      <c r="I52"/>
      <c r="J52"/>
      <c r="K52"/>
      <c r="L52"/>
      <c r="M52"/>
      <c r="N52"/>
      <c r="O52"/>
      <c r="P52"/>
    </row>
    <row r="53" spans="1:16" s="1" customFormat="1" ht="22.9" customHeight="1">
      <c r="A53" s="21">
        <v>49</v>
      </c>
      <c r="B53" s="15"/>
      <c r="C53" s="15"/>
      <c r="D53" s="2"/>
      <c r="E53" s="2"/>
      <c r="F53" s="2"/>
      <c r="G53" s="2"/>
      <c r="H53" s="2"/>
      <c r="I53"/>
      <c r="J53"/>
      <c r="K53"/>
      <c r="L53"/>
      <c r="M53"/>
      <c r="N53"/>
      <c r="O53"/>
      <c r="P53"/>
    </row>
    <row r="54" spans="1:16" s="1" customFormat="1" ht="22.9" customHeight="1">
      <c r="A54" s="21">
        <v>50</v>
      </c>
      <c r="B54" s="15"/>
      <c r="C54" s="15"/>
      <c r="D54" s="2"/>
      <c r="E54" s="2"/>
      <c r="F54" s="2"/>
      <c r="G54" s="2"/>
      <c r="H54" s="2"/>
      <c r="I54"/>
      <c r="J54"/>
      <c r="K54"/>
      <c r="L54"/>
      <c r="M54"/>
      <c r="N54"/>
      <c r="O54"/>
      <c r="P54"/>
    </row>
    <row r="55" spans="1:16" s="1" customFormat="1" ht="22.9" customHeight="1">
      <c r="A55" s="21">
        <v>51</v>
      </c>
      <c r="B55" s="15"/>
      <c r="C55" s="15"/>
      <c r="D55" s="2"/>
      <c r="E55" s="2"/>
      <c r="F55" s="2"/>
      <c r="G55" s="2"/>
      <c r="H55" s="2"/>
      <c r="I55"/>
      <c r="J55"/>
      <c r="K55"/>
      <c r="L55"/>
      <c r="M55"/>
      <c r="N55"/>
      <c r="O55"/>
      <c r="P55"/>
    </row>
    <row r="56" spans="1:16" s="1" customFormat="1" ht="22.9" customHeight="1">
      <c r="A56" s="21">
        <v>52</v>
      </c>
      <c r="B56" s="15"/>
      <c r="C56" s="15"/>
      <c r="D56" s="2"/>
      <c r="E56" s="2"/>
      <c r="F56" s="2"/>
      <c r="G56" s="2"/>
      <c r="H56" s="2"/>
      <c r="I56"/>
      <c r="J56"/>
      <c r="K56"/>
      <c r="L56"/>
      <c r="M56"/>
      <c r="N56"/>
      <c r="O56"/>
      <c r="P56"/>
    </row>
    <row r="57" spans="1:16" s="1" customFormat="1" ht="22.9" customHeight="1">
      <c r="A57" s="21">
        <v>53</v>
      </c>
      <c r="B57" s="15"/>
      <c r="C57" s="15"/>
      <c r="D57" s="2"/>
      <c r="E57" s="2"/>
      <c r="F57" s="2"/>
      <c r="G57" s="2"/>
      <c r="H57" s="2"/>
      <c r="I57"/>
      <c r="J57"/>
      <c r="K57"/>
      <c r="L57"/>
      <c r="M57"/>
      <c r="N57"/>
      <c r="O57"/>
      <c r="P57"/>
    </row>
    <row r="58" spans="1:16" s="1" customFormat="1" ht="22.9" customHeight="1">
      <c r="A58" s="21">
        <v>54</v>
      </c>
      <c r="B58" s="15"/>
      <c r="C58" s="15"/>
      <c r="D58" s="2"/>
      <c r="E58" s="2"/>
      <c r="F58" s="2"/>
      <c r="G58" s="2"/>
      <c r="H58" s="2"/>
      <c r="I58"/>
      <c r="J58"/>
      <c r="K58"/>
      <c r="L58"/>
      <c r="M58"/>
      <c r="N58"/>
      <c r="O58"/>
      <c r="P58"/>
    </row>
    <row r="59" spans="1:16" s="1" customFormat="1" ht="22.9" customHeight="1">
      <c r="A59" s="21">
        <v>55</v>
      </c>
      <c r="B59" s="15"/>
      <c r="C59" s="15"/>
      <c r="D59" s="2"/>
      <c r="E59" s="2"/>
      <c r="F59" s="2"/>
      <c r="G59" s="2"/>
      <c r="H59" s="2"/>
      <c r="I59"/>
      <c r="J59"/>
      <c r="K59"/>
      <c r="L59"/>
      <c r="M59"/>
      <c r="N59"/>
      <c r="O59"/>
      <c r="P59"/>
    </row>
    <row r="60" spans="1:16" s="1" customFormat="1" ht="22.9" customHeight="1">
      <c r="A60" s="21">
        <v>56</v>
      </c>
      <c r="B60" s="15"/>
      <c r="C60" s="15"/>
      <c r="D60" s="2"/>
      <c r="E60" s="2"/>
      <c r="F60" s="2"/>
      <c r="G60" s="2"/>
      <c r="H60" s="2"/>
      <c r="I60"/>
      <c r="J60"/>
      <c r="K60"/>
      <c r="L60"/>
      <c r="M60"/>
      <c r="N60"/>
      <c r="O60"/>
      <c r="P60"/>
    </row>
    <row r="61" spans="1:16" s="1" customFormat="1" ht="22.9" customHeight="1">
      <c r="A61" s="21">
        <v>57</v>
      </c>
      <c r="B61" s="15"/>
      <c r="C61" s="15"/>
      <c r="D61" s="2"/>
      <c r="E61" s="2"/>
      <c r="F61" s="2"/>
      <c r="G61" s="2"/>
      <c r="H61" s="2"/>
      <c r="I61"/>
      <c r="J61"/>
      <c r="K61"/>
      <c r="L61"/>
      <c r="M61"/>
      <c r="N61"/>
      <c r="O61"/>
      <c r="P61"/>
    </row>
    <row r="62" spans="1:16" s="1" customFormat="1" ht="22.9" customHeight="1">
      <c r="A62" s="21">
        <v>58</v>
      </c>
      <c r="B62" s="15"/>
      <c r="C62" s="15"/>
      <c r="D62" s="2"/>
      <c r="E62" s="2"/>
      <c r="F62" s="2"/>
      <c r="G62" s="2"/>
      <c r="H62" s="2"/>
      <c r="I62"/>
      <c r="J62"/>
      <c r="K62"/>
      <c r="L62"/>
      <c r="M62"/>
      <c r="N62"/>
      <c r="O62"/>
      <c r="P62"/>
    </row>
    <row r="63" spans="1:16" s="1" customFormat="1" ht="22.9" customHeight="1">
      <c r="A63" s="21">
        <v>59</v>
      </c>
      <c r="B63" s="15"/>
      <c r="C63" s="15"/>
      <c r="D63" s="2"/>
      <c r="E63" s="2"/>
      <c r="F63" s="2"/>
      <c r="G63" s="2"/>
      <c r="H63" s="2"/>
      <c r="I63"/>
      <c r="J63"/>
      <c r="K63"/>
      <c r="L63"/>
      <c r="M63"/>
      <c r="N63"/>
      <c r="O63"/>
      <c r="P63"/>
    </row>
    <row r="64" spans="1:16" s="1" customFormat="1" ht="22.9" customHeight="1">
      <c r="A64" s="21">
        <v>60</v>
      </c>
      <c r="B64" s="15"/>
      <c r="C64" s="15"/>
      <c r="D64" s="2"/>
      <c r="E64" s="2"/>
      <c r="F64" s="2"/>
      <c r="G64" s="2"/>
      <c r="H64" s="2"/>
      <c r="I64"/>
      <c r="J64"/>
      <c r="K64"/>
      <c r="L64"/>
      <c r="M64"/>
      <c r="N64"/>
      <c r="O64"/>
      <c r="P64"/>
    </row>
    <row r="65" spans="1:16" s="1" customFormat="1" ht="13.35" customHeight="1">
      <c r="A65" s="45" t="s">
        <v>13</v>
      </c>
      <c r="B65" s="46"/>
      <c r="C65" s="46"/>
      <c r="D65" s="46"/>
      <c r="E65" s="46"/>
      <c r="F65" s="46"/>
      <c r="G65" s="46"/>
      <c r="H65"/>
      <c r="I65"/>
      <c r="J65"/>
      <c r="K65"/>
      <c r="L65"/>
      <c r="M65"/>
      <c r="N65"/>
    </row>
    <row r="66" spans="1:16" s="1" customFormat="1" ht="13.35" customHeight="1">
      <c r="A66" s="12" t="s">
        <v>31</v>
      </c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6" s="1" customFormat="1" ht="36" customHeight="1">
      <c r="A67" s="4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6" s="1" customFormat="1" ht="36" customHeight="1">
      <c r="A68" s="3"/>
      <c r="B68" s="7"/>
      <c r="C68" s="5"/>
      <c r="D68" s="5"/>
      <c r="E68" s="4"/>
      <c r="F68"/>
      <c r="G68"/>
      <c r="H68"/>
      <c r="I68"/>
      <c r="J68"/>
      <c r="K68"/>
      <c r="L68"/>
      <c r="M68"/>
      <c r="N68"/>
      <c r="O68"/>
      <c r="P68"/>
    </row>
    <row r="69" spans="1:16" s="1" customFormat="1" ht="36" customHeight="1">
      <c r="A69" s="3"/>
      <c r="B69" s="7"/>
      <c r="C69" s="5"/>
      <c r="D69" s="5"/>
      <c r="E69" s="4"/>
      <c r="F69"/>
      <c r="G69"/>
      <c r="H69"/>
      <c r="I69"/>
      <c r="J69"/>
      <c r="K69"/>
      <c r="L69"/>
      <c r="M69"/>
      <c r="N69"/>
      <c r="O69"/>
      <c r="P69"/>
    </row>
    <row r="70" spans="1:16" s="1" customFormat="1" ht="36" customHeight="1">
      <c r="A70" s="3"/>
      <c r="B70" s="7"/>
      <c r="C70" s="5"/>
      <c r="D70" s="5"/>
      <c r="E70" s="4"/>
      <c r="F70"/>
      <c r="G70"/>
      <c r="H70"/>
      <c r="I70"/>
      <c r="J70"/>
      <c r="K70"/>
      <c r="L70"/>
      <c r="M70"/>
      <c r="N70"/>
      <c r="O70"/>
      <c r="P70"/>
    </row>
    <row r="71" spans="1:16" s="1" customFormat="1" ht="36" customHeight="1">
      <c r="A71" s="3"/>
      <c r="B71" s="7"/>
      <c r="C71" s="5"/>
      <c r="D71" s="5"/>
      <c r="E71" s="4"/>
      <c r="F71"/>
      <c r="G71"/>
      <c r="H71"/>
      <c r="I71"/>
      <c r="J71"/>
      <c r="K71"/>
      <c r="L71"/>
      <c r="M71"/>
      <c r="N71"/>
      <c r="O71"/>
      <c r="P71"/>
    </row>
    <row r="72" spans="1:16" s="1" customFormat="1" ht="36" customHeight="1">
      <c r="A72" s="3"/>
      <c r="B72" s="7"/>
      <c r="C72" s="5"/>
      <c r="D72" s="5"/>
      <c r="E72" s="4"/>
      <c r="F72"/>
      <c r="G72"/>
      <c r="H72"/>
      <c r="I72"/>
      <c r="J72"/>
      <c r="K72"/>
      <c r="L72"/>
      <c r="M72"/>
      <c r="N72"/>
      <c r="O72"/>
      <c r="P72"/>
    </row>
    <row r="73" spans="1:16" s="1" customFormat="1" ht="36" customHeight="1">
      <c r="A73" s="3"/>
      <c r="B73" s="7"/>
      <c r="C73" s="5"/>
      <c r="D73" s="5"/>
      <c r="E73" s="4"/>
      <c r="F73"/>
      <c r="G73"/>
      <c r="H73"/>
      <c r="I73"/>
      <c r="J73"/>
      <c r="K73"/>
      <c r="L73"/>
      <c r="M73"/>
      <c r="N73"/>
      <c r="O73"/>
      <c r="P73"/>
    </row>
    <row r="74" spans="1:16" s="1" customFormat="1" ht="36" customHeight="1">
      <c r="A74" s="3"/>
      <c r="B74" s="7"/>
      <c r="C74" s="5"/>
      <c r="D74" s="5"/>
      <c r="E74" s="4"/>
      <c r="F74"/>
      <c r="G74"/>
      <c r="H74"/>
      <c r="I74"/>
      <c r="J74"/>
      <c r="K74"/>
      <c r="L74"/>
      <c r="M74"/>
      <c r="N74"/>
      <c r="O74"/>
      <c r="P74"/>
    </row>
    <row r="75" spans="1:16" s="1" customFormat="1" ht="36" customHeight="1">
      <c r="A75" s="3"/>
      <c r="B75" s="7"/>
      <c r="C75" s="5"/>
      <c r="D75" s="5"/>
      <c r="E75" s="4"/>
      <c r="F75"/>
      <c r="G75"/>
      <c r="H75"/>
      <c r="I75"/>
      <c r="J75"/>
      <c r="K75"/>
      <c r="L75"/>
      <c r="M75"/>
      <c r="N75"/>
      <c r="O75"/>
      <c r="P75"/>
    </row>
    <row r="76" spans="1:16" s="1" customFormat="1" ht="36" customHeight="1">
      <c r="A76" s="3"/>
      <c r="B76" s="7"/>
      <c r="C76" s="5"/>
      <c r="D76" s="5"/>
      <c r="E76" s="4"/>
      <c r="F76"/>
      <c r="G76"/>
      <c r="H76"/>
      <c r="I76"/>
      <c r="J76"/>
      <c r="K76"/>
      <c r="L76"/>
      <c r="M76"/>
      <c r="N76"/>
      <c r="O76"/>
      <c r="P76"/>
    </row>
    <row r="77" spans="1:16" s="1" customFormat="1" ht="36" customHeight="1">
      <c r="A77" s="3"/>
      <c r="B77" s="7"/>
      <c r="C77" s="5"/>
      <c r="D77" s="5"/>
      <c r="E77" s="4"/>
      <c r="F77"/>
      <c r="G77"/>
      <c r="H77"/>
      <c r="I77"/>
      <c r="J77"/>
      <c r="K77"/>
      <c r="L77"/>
      <c r="M77"/>
      <c r="N77"/>
      <c r="O77"/>
      <c r="P77"/>
    </row>
    <row r="78" spans="1:16" s="1" customFormat="1" ht="36" customHeight="1">
      <c r="A78" s="3"/>
      <c r="B78" s="7"/>
      <c r="C78" s="5"/>
      <c r="D78" s="5"/>
      <c r="E78" s="4"/>
      <c r="F78"/>
      <c r="G78"/>
      <c r="H78"/>
      <c r="I78"/>
      <c r="J78"/>
      <c r="K78"/>
      <c r="L78"/>
      <c r="M78"/>
      <c r="N78"/>
      <c r="O78"/>
      <c r="P78"/>
    </row>
  </sheetData>
  <mergeCells count="2">
    <mergeCell ref="A2:D2"/>
    <mergeCell ref="E2:F2"/>
  </mergeCells>
  <phoneticPr fontId="1"/>
  <pageMargins left="0.74803149606299213" right="0.39370078740157483" top="0.74803149606299213" bottom="0.55000000000000004" header="0.31496062992125984" footer="0.27559055118110237"/>
  <pageSetup paperSize="9" orientation="portrait" horizontalDpi="300" verticalDpi="300" r:id="rId1"/>
  <headerFooter alignWithMargins="0">
    <oddFooter xml:space="preserve">&amp;R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4A13-F584-4D78-89F1-48622867AAAD}">
  <dimension ref="A1:IW157"/>
  <sheetViews>
    <sheetView view="pageBreakPreview" zoomScale="80" zoomScaleNormal="75" zoomScaleSheetLayoutView="80" workbookViewId="0">
      <pane ySplit="1" topLeftCell="A2" activePane="bottomLeft" state="frozen"/>
      <selection pane="bottomLeft" activeCell="AD79" sqref="AD79"/>
    </sheetView>
  </sheetViews>
  <sheetFormatPr defaultRowHeight="13.5"/>
  <cols>
    <col min="1" max="1" width="3.625" style="43" customWidth="1"/>
    <col min="2" max="2" width="12.625" style="44" customWidth="1"/>
    <col min="3" max="3" width="8" style="43" customWidth="1"/>
    <col min="4" max="4" width="9.875" style="43" customWidth="1"/>
    <col min="5" max="13" width="5.5" style="43" customWidth="1"/>
    <col min="14" max="14" width="5.75" style="43" customWidth="1"/>
    <col min="15" max="17" width="6.875" style="43" customWidth="1"/>
    <col min="18" max="257" width="8.375" style="43" customWidth="1"/>
    <col min="258" max="1025" width="8.375" customWidth="1"/>
  </cols>
  <sheetData>
    <row r="1" spans="1:18" s="22" customFormat="1" ht="27" customHeight="1">
      <c r="A1" s="762" t="s">
        <v>85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3" t="s">
        <v>219</v>
      </c>
      <c r="P1" s="764"/>
      <c r="Q1" s="764"/>
    </row>
    <row r="2" spans="1:18" s="22" customFormat="1" ht="16.5" customHeight="1">
      <c r="A2" s="765" t="s">
        <v>35</v>
      </c>
      <c r="B2" s="765"/>
      <c r="C2" s="765"/>
      <c r="D2" s="787" t="s">
        <v>36</v>
      </c>
      <c r="E2" s="788"/>
      <c r="F2" s="788"/>
      <c r="G2" s="788"/>
      <c r="H2" s="788"/>
      <c r="I2" s="789"/>
      <c r="J2" s="790" t="s">
        <v>220</v>
      </c>
      <c r="K2" s="791"/>
      <c r="L2" s="791"/>
      <c r="M2" s="792"/>
      <c r="N2" s="431" t="s">
        <v>114</v>
      </c>
      <c r="O2" s="766"/>
      <c r="P2" s="767"/>
      <c r="Q2" s="768"/>
    </row>
    <row r="3" spans="1:18" s="22" customFormat="1" ht="16.5" customHeight="1">
      <c r="A3" s="776"/>
      <c r="B3" s="776"/>
      <c r="C3" s="778" t="s">
        <v>37</v>
      </c>
      <c r="D3" s="793"/>
      <c r="E3" s="794"/>
      <c r="F3" s="149" t="s">
        <v>38</v>
      </c>
      <c r="G3" s="795"/>
      <c r="H3" s="796"/>
      <c r="I3" s="797"/>
      <c r="J3" s="793"/>
      <c r="K3" s="794"/>
      <c r="L3" s="794"/>
      <c r="M3" s="798"/>
      <c r="N3" s="432" t="s">
        <v>39</v>
      </c>
      <c r="O3" s="780"/>
      <c r="P3" s="781"/>
      <c r="Q3" s="782"/>
    </row>
    <row r="4" spans="1:18" s="22" customFormat="1" ht="16.5" customHeight="1" thickBot="1">
      <c r="A4" s="777"/>
      <c r="B4" s="777"/>
      <c r="C4" s="779"/>
      <c r="D4" s="783"/>
      <c r="E4" s="783"/>
      <c r="F4" s="784" t="s">
        <v>40</v>
      </c>
      <c r="G4" s="784"/>
      <c r="H4" s="785" t="s">
        <v>115</v>
      </c>
      <c r="I4" s="785"/>
      <c r="J4" s="433"/>
      <c r="K4" s="786" t="s">
        <v>116</v>
      </c>
      <c r="L4" s="786"/>
      <c r="M4" s="434"/>
      <c r="N4" s="435" t="s">
        <v>89</v>
      </c>
      <c r="O4" s="769" t="s">
        <v>221</v>
      </c>
      <c r="P4" s="770"/>
      <c r="Q4" s="770"/>
    </row>
    <row r="5" spans="1:18" s="22" customFormat="1" ht="16.5" customHeight="1" thickTop="1" thickBot="1">
      <c r="A5" s="771" t="s">
        <v>117</v>
      </c>
      <c r="B5" s="771"/>
      <c r="C5" s="771"/>
      <c r="D5" s="772" t="s">
        <v>118</v>
      </c>
      <c r="E5" s="774" t="s">
        <v>119</v>
      </c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</row>
    <row r="6" spans="1:18" s="22" customFormat="1" ht="16.5" customHeight="1" thickTop="1">
      <c r="A6" s="775" t="s">
        <v>41</v>
      </c>
      <c r="B6" s="775"/>
      <c r="C6" s="775"/>
      <c r="D6" s="773"/>
      <c r="E6" s="799" t="s">
        <v>120</v>
      </c>
      <c r="F6" s="800"/>
      <c r="G6" s="800"/>
      <c r="H6" s="800"/>
      <c r="I6" s="800"/>
      <c r="J6" s="800"/>
      <c r="K6" s="800"/>
      <c r="L6" s="800"/>
      <c r="M6" s="800"/>
      <c r="N6" s="801"/>
      <c r="O6" s="802" t="s">
        <v>222</v>
      </c>
      <c r="P6" s="803"/>
      <c r="Q6" s="804"/>
    </row>
    <row r="7" spans="1:18" s="22" customFormat="1" ht="16.5" customHeight="1">
      <c r="A7" s="150"/>
      <c r="B7" s="151" t="s">
        <v>121</v>
      </c>
      <c r="C7" s="365" t="s">
        <v>35</v>
      </c>
      <c r="D7" s="366" t="s">
        <v>42</v>
      </c>
      <c r="E7" s="367"/>
      <c r="F7" s="368"/>
      <c r="G7" s="368"/>
      <c r="H7" s="368"/>
      <c r="I7" s="368"/>
      <c r="J7" s="368"/>
      <c r="K7" s="368"/>
      <c r="L7" s="368"/>
      <c r="M7" s="368"/>
      <c r="N7" s="369"/>
      <c r="O7" s="370" t="s">
        <v>86</v>
      </c>
      <c r="P7" s="371" t="s">
        <v>87</v>
      </c>
      <c r="Q7" s="372" t="s">
        <v>88</v>
      </c>
      <c r="R7" s="152">
        <f>SUM(R8:R54)</f>
        <v>0</v>
      </c>
    </row>
    <row r="8" spans="1:18" s="22" customFormat="1" ht="16.5" customHeight="1">
      <c r="A8" s="373">
        <v>1</v>
      </c>
      <c r="B8" s="374"/>
      <c r="C8" s="375"/>
      <c r="D8" s="376"/>
      <c r="E8" s="377"/>
      <c r="F8" s="378"/>
      <c r="G8" s="378"/>
      <c r="H8" s="378"/>
      <c r="I8" s="378"/>
      <c r="J8" s="378"/>
      <c r="K8" s="378"/>
      <c r="L8" s="378"/>
      <c r="M8" s="378"/>
      <c r="N8" s="376"/>
      <c r="O8" s="379">
        <f>COUNTIF($E8:$N8,"○")</f>
        <v>0</v>
      </c>
      <c r="P8" s="380">
        <f>COUNTIF($E8:$N8,"-")</f>
        <v>0</v>
      </c>
      <c r="Q8" s="381">
        <f>COUNTIF($E8:$N8,"日")</f>
        <v>0</v>
      </c>
      <c r="R8" s="153">
        <f>IF(SUM(O8:Q8)&gt;0,1,0)</f>
        <v>0</v>
      </c>
    </row>
    <row r="9" spans="1:18" s="22" customFormat="1" ht="16.5" customHeight="1">
      <c r="A9" s="382">
        <v>2</v>
      </c>
      <c r="B9" s="154"/>
      <c r="C9" s="155"/>
      <c r="D9" s="156"/>
      <c r="E9" s="157"/>
      <c r="F9" s="155"/>
      <c r="G9" s="155"/>
      <c r="H9" s="155"/>
      <c r="I9" s="155"/>
      <c r="J9" s="155"/>
      <c r="K9" s="155"/>
      <c r="L9" s="155"/>
      <c r="M9" s="155"/>
      <c r="N9" s="156"/>
      <c r="O9" s="158">
        <f t="shared" ref="O9:O54" si="0">COUNTIF($E9:$N9,"○")</f>
        <v>0</v>
      </c>
      <c r="P9" s="159">
        <f t="shared" ref="P9:P54" si="1">COUNTIF($E9:$N9,"-")</f>
        <v>0</v>
      </c>
      <c r="Q9" s="160">
        <f t="shared" ref="Q9:Q54" si="2">COUNTIF($E9:$N9,"日")</f>
        <v>0</v>
      </c>
      <c r="R9" s="153">
        <f t="shared" ref="R9:R54" si="3">IF(SUM(O9:Q9)&gt;0,1,0)</f>
        <v>0</v>
      </c>
    </row>
    <row r="10" spans="1:18" s="22" customFormat="1" ht="16.5" customHeight="1">
      <c r="A10" s="382">
        <v>3</v>
      </c>
      <c r="B10" s="154"/>
      <c r="C10" s="155"/>
      <c r="D10" s="156"/>
      <c r="E10" s="157"/>
      <c r="F10" s="155"/>
      <c r="G10" s="155"/>
      <c r="H10" s="155"/>
      <c r="I10" s="155"/>
      <c r="J10" s="155"/>
      <c r="K10" s="155"/>
      <c r="L10" s="155"/>
      <c r="M10" s="155"/>
      <c r="N10" s="156"/>
      <c r="O10" s="158">
        <f t="shared" si="0"/>
        <v>0</v>
      </c>
      <c r="P10" s="159">
        <f t="shared" si="1"/>
        <v>0</v>
      </c>
      <c r="Q10" s="160">
        <f t="shared" si="2"/>
        <v>0</v>
      </c>
      <c r="R10" s="153">
        <f t="shared" si="3"/>
        <v>0</v>
      </c>
    </row>
    <row r="11" spans="1:18" s="22" customFormat="1" ht="16.5" customHeight="1">
      <c r="A11" s="382">
        <v>4</v>
      </c>
      <c r="B11" s="154"/>
      <c r="C11" s="155"/>
      <c r="D11" s="156"/>
      <c r="E11" s="157"/>
      <c r="F11" s="155"/>
      <c r="G11" s="155"/>
      <c r="H11" s="155"/>
      <c r="I11" s="155"/>
      <c r="J11" s="155"/>
      <c r="K11" s="155"/>
      <c r="L11" s="155"/>
      <c r="M11" s="155"/>
      <c r="N11" s="156"/>
      <c r="O11" s="158">
        <f t="shared" si="0"/>
        <v>0</v>
      </c>
      <c r="P11" s="159">
        <f t="shared" si="1"/>
        <v>0</v>
      </c>
      <c r="Q11" s="160">
        <f t="shared" si="2"/>
        <v>0</v>
      </c>
      <c r="R11" s="153">
        <f t="shared" si="3"/>
        <v>0</v>
      </c>
    </row>
    <row r="12" spans="1:18" s="22" customFormat="1" ht="16.5" customHeight="1">
      <c r="A12" s="382">
        <v>5</v>
      </c>
      <c r="B12" s="154"/>
      <c r="C12" s="155"/>
      <c r="D12" s="156"/>
      <c r="E12" s="157"/>
      <c r="F12" s="155"/>
      <c r="G12" s="155"/>
      <c r="H12" s="155"/>
      <c r="I12" s="155"/>
      <c r="J12" s="155"/>
      <c r="K12" s="155"/>
      <c r="L12" s="155"/>
      <c r="M12" s="155"/>
      <c r="N12" s="156"/>
      <c r="O12" s="158">
        <f t="shared" si="0"/>
        <v>0</v>
      </c>
      <c r="P12" s="159">
        <f t="shared" si="1"/>
        <v>0</v>
      </c>
      <c r="Q12" s="160">
        <f t="shared" si="2"/>
        <v>0</v>
      </c>
      <c r="R12" s="153">
        <f t="shared" si="3"/>
        <v>0</v>
      </c>
    </row>
    <row r="13" spans="1:18" s="22" customFormat="1" ht="16.5" customHeight="1">
      <c r="A13" s="382">
        <v>6</v>
      </c>
      <c r="B13" s="154"/>
      <c r="C13" s="155"/>
      <c r="D13" s="156"/>
      <c r="E13" s="157"/>
      <c r="F13" s="155"/>
      <c r="G13" s="155"/>
      <c r="H13" s="155"/>
      <c r="I13" s="155"/>
      <c r="J13" s="155"/>
      <c r="K13" s="155"/>
      <c r="L13" s="155"/>
      <c r="M13" s="155"/>
      <c r="N13" s="156"/>
      <c r="O13" s="158">
        <f t="shared" si="0"/>
        <v>0</v>
      </c>
      <c r="P13" s="159">
        <f t="shared" si="1"/>
        <v>0</v>
      </c>
      <c r="Q13" s="160">
        <f t="shared" si="2"/>
        <v>0</v>
      </c>
      <c r="R13" s="153">
        <f t="shared" si="3"/>
        <v>0</v>
      </c>
    </row>
    <row r="14" spans="1:18" s="22" customFormat="1" ht="16.5" customHeight="1">
      <c r="A14" s="382">
        <v>7</v>
      </c>
      <c r="B14" s="154"/>
      <c r="C14" s="155"/>
      <c r="D14" s="156"/>
      <c r="E14" s="157"/>
      <c r="F14" s="155"/>
      <c r="G14" s="155"/>
      <c r="H14" s="155"/>
      <c r="I14" s="155"/>
      <c r="J14" s="155"/>
      <c r="K14" s="155"/>
      <c r="L14" s="155"/>
      <c r="M14" s="155"/>
      <c r="N14" s="156"/>
      <c r="O14" s="158">
        <f t="shared" si="0"/>
        <v>0</v>
      </c>
      <c r="P14" s="159">
        <f t="shared" si="1"/>
        <v>0</v>
      </c>
      <c r="Q14" s="160">
        <f t="shared" si="2"/>
        <v>0</v>
      </c>
      <c r="R14" s="153">
        <f t="shared" si="3"/>
        <v>0</v>
      </c>
    </row>
    <row r="15" spans="1:18" s="22" customFormat="1" ht="16.5" customHeight="1">
      <c r="A15" s="382">
        <v>8</v>
      </c>
      <c r="B15" s="154"/>
      <c r="C15" s="155"/>
      <c r="D15" s="156"/>
      <c r="E15" s="157"/>
      <c r="F15" s="155"/>
      <c r="G15" s="155"/>
      <c r="H15" s="155"/>
      <c r="I15" s="155"/>
      <c r="J15" s="155"/>
      <c r="K15" s="155"/>
      <c r="L15" s="155"/>
      <c r="M15" s="155"/>
      <c r="N15" s="156"/>
      <c r="O15" s="158">
        <f t="shared" si="0"/>
        <v>0</v>
      </c>
      <c r="P15" s="159">
        <f t="shared" si="1"/>
        <v>0</v>
      </c>
      <c r="Q15" s="160">
        <f t="shared" si="2"/>
        <v>0</v>
      </c>
      <c r="R15" s="153">
        <f t="shared" si="3"/>
        <v>0</v>
      </c>
    </row>
    <row r="16" spans="1:18" s="22" customFormat="1" ht="16.5" customHeight="1">
      <c r="A16" s="382">
        <v>9</v>
      </c>
      <c r="B16" s="154"/>
      <c r="C16" s="155"/>
      <c r="D16" s="156"/>
      <c r="E16" s="157"/>
      <c r="F16" s="155"/>
      <c r="G16" s="161"/>
      <c r="H16" s="155"/>
      <c r="I16" s="155"/>
      <c r="J16" s="155"/>
      <c r="K16" s="155"/>
      <c r="L16" s="155"/>
      <c r="M16" s="155"/>
      <c r="N16" s="156"/>
      <c r="O16" s="158">
        <f t="shared" si="0"/>
        <v>0</v>
      </c>
      <c r="P16" s="159">
        <f t="shared" si="1"/>
        <v>0</v>
      </c>
      <c r="Q16" s="160">
        <f t="shared" si="2"/>
        <v>0</v>
      </c>
      <c r="R16" s="153">
        <f t="shared" si="3"/>
        <v>0</v>
      </c>
    </row>
    <row r="17" spans="1:18" s="22" customFormat="1" ht="16.5" customHeight="1">
      <c r="A17" s="382">
        <v>10</v>
      </c>
      <c r="B17" s="154"/>
      <c r="C17" s="155"/>
      <c r="D17" s="156"/>
      <c r="E17" s="157"/>
      <c r="F17" s="155"/>
      <c r="G17" s="161"/>
      <c r="H17" s="155"/>
      <c r="I17" s="155"/>
      <c r="J17" s="155"/>
      <c r="K17" s="155"/>
      <c r="L17" s="155"/>
      <c r="M17" s="155"/>
      <c r="N17" s="156"/>
      <c r="O17" s="158">
        <f t="shared" si="0"/>
        <v>0</v>
      </c>
      <c r="P17" s="159">
        <f t="shared" si="1"/>
        <v>0</v>
      </c>
      <c r="Q17" s="160">
        <f t="shared" si="2"/>
        <v>0</v>
      </c>
      <c r="R17" s="153">
        <f t="shared" si="3"/>
        <v>0</v>
      </c>
    </row>
    <row r="18" spans="1:18" s="22" customFormat="1" ht="16.5" customHeight="1">
      <c r="A18" s="382">
        <v>11</v>
      </c>
      <c r="B18" s="154"/>
      <c r="C18" s="155"/>
      <c r="D18" s="156"/>
      <c r="E18" s="157"/>
      <c r="F18" s="155"/>
      <c r="G18" s="155"/>
      <c r="H18" s="155"/>
      <c r="I18" s="155"/>
      <c r="J18" s="155"/>
      <c r="K18" s="155"/>
      <c r="L18" s="161"/>
      <c r="M18" s="155"/>
      <c r="N18" s="156"/>
      <c r="O18" s="158">
        <f t="shared" si="0"/>
        <v>0</v>
      </c>
      <c r="P18" s="159">
        <f t="shared" si="1"/>
        <v>0</v>
      </c>
      <c r="Q18" s="160">
        <f t="shared" si="2"/>
        <v>0</v>
      </c>
      <c r="R18" s="153">
        <f t="shared" si="3"/>
        <v>0</v>
      </c>
    </row>
    <row r="19" spans="1:18" s="22" customFormat="1" ht="16.5" customHeight="1">
      <c r="A19" s="382">
        <v>12</v>
      </c>
      <c r="B19" s="154"/>
      <c r="C19" s="155"/>
      <c r="D19" s="156"/>
      <c r="E19" s="157"/>
      <c r="F19" s="155"/>
      <c r="G19" s="155"/>
      <c r="H19" s="155"/>
      <c r="I19" s="155"/>
      <c r="J19" s="155"/>
      <c r="K19" s="155"/>
      <c r="L19" s="155"/>
      <c r="M19" s="155"/>
      <c r="N19" s="156"/>
      <c r="O19" s="158">
        <f t="shared" si="0"/>
        <v>0</v>
      </c>
      <c r="P19" s="159">
        <f t="shared" si="1"/>
        <v>0</v>
      </c>
      <c r="Q19" s="160">
        <f t="shared" si="2"/>
        <v>0</v>
      </c>
      <c r="R19" s="153">
        <f t="shared" si="3"/>
        <v>0</v>
      </c>
    </row>
    <row r="20" spans="1:18" s="22" customFormat="1" ht="16.5" customHeight="1">
      <c r="A20" s="382">
        <v>13</v>
      </c>
      <c r="B20" s="154"/>
      <c r="C20" s="155"/>
      <c r="D20" s="156"/>
      <c r="E20" s="157"/>
      <c r="F20" s="155"/>
      <c r="G20" s="155"/>
      <c r="H20" s="155"/>
      <c r="I20" s="155"/>
      <c r="J20" s="155"/>
      <c r="K20" s="155"/>
      <c r="L20" s="155"/>
      <c r="M20" s="155"/>
      <c r="N20" s="156"/>
      <c r="O20" s="158">
        <f t="shared" si="0"/>
        <v>0</v>
      </c>
      <c r="P20" s="159">
        <f t="shared" si="1"/>
        <v>0</v>
      </c>
      <c r="Q20" s="160">
        <f t="shared" si="2"/>
        <v>0</v>
      </c>
      <c r="R20" s="153">
        <f t="shared" si="3"/>
        <v>0</v>
      </c>
    </row>
    <row r="21" spans="1:18" s="22" customFormat="1" ht="16.5" customHeight="1">
      <c r="A21" s="382">
        <v>14</v>
      </c>
      <c r="B21" s="154"/>
      <c r="C21" s="162"/>
      <c r="D21" s="156"/>
      <c r="E21" s="163"/>
      <c r="F21" s="161"/>
      <c r="G21" s="161"/>
      <c r="H21" s="161"/>
      <c r="I21" s="161"/>
      <c r="J21" s="161"/>
      <c r="K21" s="161"/>
      <c r="L21" s="161"/>
      <c r="M21" s="155"/>
      <c r="N21" s="156"/>
      <c r="O21" s="158">
        <f t="shared" si="0"/>
        <v>0</v>
      </c>
      <c r="P21" s="159">
        <f t="shared" si="1"/>
        <v>0</v>
      </c>
      <c r="Q21" s="160">
        <f t="shared" si="2"/>
        <v>0</v>
      </c>
      <c r="R21" s="153">
        <f t="shared" si="3"/>
        <v>0</v>
      </c>
    </row>
    <row r="22" spans="1:18" s="22" customFormat="1" ht="16.5" customHeight="1">
      <c r="A22" s="382">
        <v>15</v>
      </c>
      <c r="B22" s="154"/>
      <c r="C22" s="155"/>
      <c r="D22" s="156"/>
      <c r="E22" s="157"/>
      <c r="F22" s="155"/>
      <c r="G22" s="155"/>
      <c r="H22" s="155"/>
      <c r="I22" s="155"/>
      <c r="J22" s="155"/>
      <c r="K22" s="155"/>
      <c r="L22" s="155"/>
      <c r="M22" s="155"/>
      <c r="N22" s="156"/>
      <c r="O22" s="158">
        <f t="shared" si="0"/>
        <v>0</v>
      </c>
      <c r="P22" s="159">
        <f t="shared" si="1"/>
        <v>0</v>
      </c>
      <c r="Q22" s="160">
        <f t="shared" si="2"/>
        <v>0</v>
      </c>
      <c r="R22" s="153">
        <f t="shared" si="3"/>
        <v>0</v>
      </c>
    </row>
    <row r="23" spans="1:18" s="22" customFormat="1" ht="16.5" customHeight="1">
      <c r="A23" s="382">
        <v>16</v>
      </c>
      <c r="B23" s="154"/>
      <c r="C23" s="162"/>
      <c r="D23" s="156"/>
      <c r="E23" s="157"/>
      <c r="F23" s="155"/>
      <c r="G23" s="155"/>
      <c r="H23" s="155"/>
      <c r="I23" s="155"/>
      <c r="J23" s="155"/>
      <c r="K23" s="155"/>
      <c r="L23" s="155"/>
      <c r="M23" s="155"/>
      <c r="N23" s="156"/>
      <c r="O23" s="158">
        <f t="shared" si="0"/>
        <v>0</v>
      </c>
      <c r="P23" s="159">
        <f t="shared" si="1"/>
        <v>0</v>
      </c>
      <c r="Q23" s="160">
        <f t="shared" si="2"/>
        <v>0</v>
      </c>
      <c r="R23" s="153">
        <f t="shared" si="3"/>
        <v>0</v>
      </c>
    </row>
    <row r="24" spans="1:18" s="22" customFormat="1" ht="16.5" customHeight="1">
      <c r="A24" s="382">
        <v>17</v>
      </c>
      <c r="B24" s="154"/>
      <c r="C24" s="162"/>
      <c r="D24" s="156"/>
      <c r="E24" s="157"/>
      <c r="F24" s="155"/>
      <c r="G24" s="155"/>
      <c r="H24" s="155"/>
      <c r="I24" s="155"/>
      <c r="J24" s="155"/>
      <c r="K24" s="155"/>
      <c r="L24" s="155"/>
      <c r="M24" s="155"/>
      <c r="N24" s="156"/>
      <c r="O24" s="158">
        <f t="shared" si="0"/>
        <v>0</v>
      </c>
      <c r="P24" s="159">
        <f t="shared" si="1"/>
        <v>0</v>
      </c>
      <c r="Q24" s="160">
        <f t="shared" si="2"/>
        <v>0</v>
      </c>
      <c r="R24" s="153">
        <f t="shared" si="3"/>
        <v>0</v>
      </c>
    </row>
    <row r="25" spans="1:18" s="22" customFormat="1" ht="16.5" customHeight="1">
      <c r="A25" s="382">
        <v>18</v>
      </c>
      <c r="B25" s="154"/>
      <c r="C25" s="162"/>
      <c r="D25" s="156"/>
      <c r="E25" s="157"/>
      <c r="F25" s="155"/>
      <c r="G25" s="155"/>
      <c r="H25" s="155"/>
      <c r="I25" s="155"/>
      <c r="J25" s="155"/>
      <c r="K25" s="155"/>
      <c r="L25" s="155"/>
      <c r="M25" s="155"/>
      <c r="N25" s="156"/>
      <c r="O25" s="158">
        <f t="shared" si="0"/>
        <v>0</v>
      </c>
      <c r="P25" s="159">
        <f t="shared" si="1"/>
        <v>0</v>
      </c>
      <c r="Q25" s="160">
        <f t="shared" si="2"/>
        <v>0</v>
      </c>
      <c r="R25" s="153">
        <f t="shared" si="3"/>
        <v>0</v>
      </c>
    </row>
    <row r="26" spans="1:18" s="22" customFormat="1" ht="16.5" customHeight="1">
      <c r="A26" s="382">
        <v>19</v>
      </c>
      <c r="B26" s="154"/>
      <c r="C26" s="162"/>
      <c r="D26" s="156"/>
      <c r="E26" s="163"/>
      <c r="F26" s="155"/>
      <c r="G26" s="155"/>
      <c r="H26" s="161"/>
      <c r="I26" s="161"/>
      <c r="J26" s="161"/>
      <c r="K26" s="161"/>
      <c r="L26" s="161"/>
      <c r="M26" s="155"/>
      <c r="N26" s="156"/>
      <c r="O26" s="158">
        <f t="shared" si="0"/>
        <v>0</v>
      </c>
      <c r="P26" s="159">
        <f t="shared" si="1"/>
        <v>0</v>
      </c>
      <c r="Q26" s="160">
        <f t="shared" si="2"/>
        <v>0</v>
      </c>
      <c r="R26" s="153">
        <f t="shared" si="3"/>
        <v>0</v>
      </c>
    </row>
    <row r="27" spans="1:18" s="22" customFormat="1" ht="16.5" customHeight="1">
      <c r="A27" s="382">
        <v>20</v>
      </c>
      <c r="B27" s="154"/>
      <c r="C27" s="162"/>
      <c r="D27" s="156"/>
      <c r="E27" s="163"/>
      <c r="F27" s="161"/>
      <c r="G27" s="161"/>
      <c r="H27" s="161"/>
      <c r="I27" s="161"/>
      <c r="J27" s="161"/>
      <c r="K27" s="161"/>
      <c r="L27" s="161"/>
      <c r="M27" s="155"/>
      <c r="N27" s="156"/>
      <c r="O27" s="158">
        <f t="shared" si="0"/>
        <v>0</v>
      </c>
      <c r="P27" s="159">
        <f t="shared" si="1"/>
        <v>0</v>
      </c>
      <c r="Q27" s="160">
        <f t="shared" si="2"/>
        <v>0</v>
      </c>
      <c r="R27" s="153">
        <f t="shared" si="3"/>
        <v>0</v>
      </c>
    </row>
    <row r="28" spans="1:18" s="22" customFormat="1" ht="16.5" customHeight="1">
      <c r="A28" s="382">
        <v>21</v>
      </c>
      <c r="B28" s="154"/>
      <c r="C28" s="162"/>
      <c r="D28" s="156"/>
      <c r="E28" s="163"/>
      <c r="F28" s="161"/>
      <c r="G28" s="161"/>
      <c r="H28" s="161"/>
      <c r="I28" s="161"/>
      <c r="J28" s="161"/>
      <c r="K28" s="161"/>
      <c r="L28" s="161"/>
      <c r="M28" s="155"/>
      <c r="N28" s="156"/>
      <c r="O28" s="158">
        <f t="shared" si="0"/>
        <v>0</v>
      </c>
      <c r="P28" s="159">
        <f t="shared" si="1"/>
        <v>0</v>
      </c>
      <c r="Q28" s="160">
        <f t="shared" si="2"/>
        <v>0</v>
      </c>
      <c r="R28" s="153">
        <f t="shared" si="3"/>
        <v>0</v>
      </c>
    </row>
    <row r="29" spans="1:18" s="22" customFormat="1" ht="16.5" customHeight="1">
      <c r="A29" s="382">
        <v>22</v>
      </c>
      <c r="B29" s="154"/>
      <c r="C29" s="162"/>
      <c r="D29" s="156"/>
      <c r="E29" s="163"/>
      <c r="F29" s="161"/>
      <c r="G29" s="161"/>
      <c r="H29" s="161"/>
      <c r="I29" s="161"/>
      <c r="J29" s="161"/>
      <c r="K29" s="161"/>
      <c r="L29" s="161"/>
      <c r="M29" s="155"/>
      <c r="N29" s="156"/>
      <c r="O29" s="158">
        <f t="shared" si="0"/>
        <v>0</v>
      </c>
      <c r="P29" s="159">
        <f t="shared" si="1"/>
        <v>0</v>
      </c>
      <c r="Q29" s="160">
        <f t="shared" si="2"/>
        <v>0</v>
      </c>
      <c r="R29" s="153">
        <f t="shared" si="3"/>
        <v>0</v>
      </c>
    </row>
    <row r="30" spans="1:18" s="22" customFormat="1" ht="16.5" customHeight="1">
      <c r="A30" s="382">
        <v>23</v>
      </c>
      <c r="B30" s="154"/>
      <c r="C30" s="162"/>
      <c r="D30" s="156"/>
      <c r="E30" s="163"/>
      <c r="F30" s="161"/>
      <c r="G30" s="161"/>
      <c r="H30" s="161"/>
      <c r="I30" s="161"/>
      <c r="J30" s="161"/>
      <c r="K30" s="161"/>
      <c r="L30" s="161"/>
      <c r="M30" s="155"/>
      <c r="N30" s="156"/>
      <c r="O30" s="158">
        <f t="shared" si="0"/>
        <v>0</v>
      </c>
      <c r="P30" s="159">
        <f t="shared" si="1"/>
        <v>0</v>
      </c>
      <c r="Q30" s="160">
        <f t="shared" si="2"/>
        <v>0</v>
      </c>
      <c r="R30" s="153">
        <f t="shared" si="3"/>
        <v>0</v>
      </c>
    </row>
    <row r="31" spans="1:18" s="22" customFormat="1" ht="16.5" customHeight="1">
      <c r="A31" s="382">
        <v>24</v>
      </c>
      <c r="B31" s="154"/>
      <c r="C31" s="162"/>
      <c r="D31" s="156"/>
      <c r="E31" s="163"/>
      <c r="F31" s="161"/>
      <c r="G31" s="155"/>
      <c r="H31" s="155"/>
      <c r="I31" s="155"/>
      <c r="J31" s="155"/>
      <c r="K31" s="155"/>
      <c r="L31" s="161"/>
      <c r="M31" s="155"/>
      <c r="N31" s="156"/>
      <c r="O31" s="158">
        <f t="shared" si="0"/>
        <v>0</v>
      </c>
      <c r="P31" s="159">
        <f t="shared" si="1"/>
        <v>0</v>
      </c>
      <c r="Q31" s="160">
        <f t="shared" si="2"/>
        <v>0</v>
      </c>
      <c r="R31" s="153">
        <f t="shared" si="3"/>
        <v>0</v>
      </c>
    </row>
    <row r="32" spans="1:18" s="22" customFormat="1" ht="16.5" customHeight="1">
      <c r="A32" s="382">
        <v>25</v>
      </c>
      <c r="B32" s="154"/>
      <c r="C32" s="162"/>
      <c r="D32" s="156"/>
      <c r="E32" s="163"/>
      <c r="F32" s="161"/>
      <c r="G32" s="155"/>
      <c r="H32" s="155"/>
      <c r="I32" s="155"/>
      <c r="J32" s="155"/>
      <c r="K32" s="155"/>
      <c r="L32" s="161"/>
      <c r="M32" s="155"/>
      <c r="N32" s="156"/>
      <c r="O32" s="158">
        <f t="shared" si="0"/>
        <v>0</v>
      </c>
      <c r="P32" s="159">
        <f t="shared" si="1"/>
        <v>0</v>
      </c>
      <c r="Q32" s="160">
        <f t="shared" si="2"/>
        <v>0</v>
      </c>
      <c r="R32" s="153">
        <f t="shared" si="3"/>
        <v>0</v>
      </c>
    </row>
    <row r="33" spans="1:18" s="22" customFormat="1" ht="16.5" customHeight="1">
      <c r="A33" s="382">
        <v>26</v>
      </c>
      <c r="B33" s="154"/>
      <c r="C33" s="162"/>
      <c r="D33" s="156"/>
      <c r="E33" s="163"/>
      <c r="F33" s="161"/>
      <c r="G33" s="155"/>
      <c r="H33" s="155"/>
      <c r="I33" s="155"/>
      <c r="J33" s="155"/>
      <c r="K33" s="155"/>
      <c r="L33" s="161"/>
      <c r="M33" s="155"/>
      <c r="N33" s="156"/>
      <c r="O33" s="158">
        <f t="shared" si="0"/>
        <v>0</v>
      </c>
      <c r="P33" s="159">
        <f t="shared" si="1"/>
        <v>0</v>
      </c>
      <c r="Q33" s="160">
        <f t="shared" si="2"/>
        <v>0</v>
      </c>
      <c r="R33" s="153">
        <f t="shared" si="3"/>
        <v>0</v>
      </c>
    </row>
    <row r="34" spans="1:18" s="22" customFormat="1" ht="16.5" customHeight="1">
      <c r="A34" s="382">
        <v>27</v>
      </c>
      <c r="B34" s="154"/>
      <c r="C34" s="162"/>
      <c r="D34" s="156"/>
      <c r="E34" s="163"/>
      <c r="F34" s="161"/>
      <c r="G34" s="155"/>
      <c r="H34" s="155"/>
      <c r="I34" s="155"/>
      <c r="J34" s="155"/>
      <c r="K34" s="155"/>
      <c r="L34" s="161"/>
      <c r="M34" s="155"/>
      <c r="N34" s="156"/>
      <c r="O34" s="158">
        <f t="shared" si="0"/>
        <v>0</v>
      </c>
      <c r="P34" s="159">
        <f t="shared" si="1"/>
        <v>0</v>
      </c>
      <c r="Q34" s="160">
        <f t="shared" si="2"/>
        <v>0</v>
      </c>
      <c r="R34" s="153">
        <f t="shared" si="3"/>
        <v>0</v>
      </c>
    </row>
    <row r="35" spans="1:18" s="22" customFormat="1" ht="16.5" customHeight="1">
      <c r="A35" s="382">
        <v>28</v>
      </c>
      <c r="B35" s="154"/>
      <c r="C35" s="162"/>
      <c r="D35" s="156"/>
      <c r="E35" s="163"/>
      <c r="F35" s="161"/>
      <c r="G35" s="155"/>
      <c r="H35" s="155"/>
      <c r="I35" s="155"/>
      <c r="J35" s="155"/>
      <c r="K35" s="155"/>
      <c r="L35" s="161"/>
      <c r="M35" s="155"/>
      <c r="N35" s="156"/>
      <c r="O35" s="158">
        <f t="shared" si="0"/>
        <v>0</v>
      </c>
      <c r="P35" s="159">
        <f t="shared" si="1"/>
        <v>0</v>
      </c>
      <c r="Q35" s="160">
        <f t="shared" si="2"/>
        <v>0</v>
      </c>
      <c r="R35" s="153">
        <f t="shared" si="3"/>
        <v>0</v>
      </c>
    </row>
    <row r="36" spans="1:18" s="22" customFormat="1" ht="16.5" customHeight="1">
      <c r="A36" s="382">
        <v>29</v>
      </c>
      <c r="B36" s="154"/>
      <c r="C36" s="162"/>
      <c r="D36" s="156"/>
      <c r="E36" s="163"/>
      <c r="F36" s="161"/>
      <c r="G36" s="155"/>
      <c r="H36" s="155"/>
      <c r="I36" s="155"/>
      <c r="J36" s="155"/>
      <c r="K36" s="155"/>
      <c r="L36" s="161"/>
      <c r="M36" s="155"/>
      <c r="N36" s="156"/>
      <c r="O36" s="158">
        <f t="shared" si="0"/>
        <v>0</v>
      </c>
      <c r="P36" s="159">
        <f t="shared" si="1"/>
        <v>0</v>
      </c>
      <c r="Q36" s="160">
        <f t="shared" si="2"/>
        <v>0</v>
      </c>
      <c r="R36" s="153">
        <f t="shared" si="3"/>
        <v>0</v>
      </c>
    </row>
    <row r="37" spans="1:18" s="22" customFormat="1" ht="16.5" customHeight="1">
      <c r="A37" s="382">
        <v>30</v>
      </c>
      <c r="B37" s="154"/>
      <c r="C37" s="162"/>
      <c r="D37" s="156"/>
      <c r="E37" s="163"/>
      <c r="F37" s="161"/>
      <c r="G37" s="155"/>
      <c r="H37" s="155"/>
      <c r="I37" s="155"/>
      <c r="J37" s="155"/>
      <c r="K37" s="155"/>
      <c r="L37" s="161"/>
      <c r="M37" s="155"/>
      <c r="N37" s="156"/>
      <c r="O37" s="158">
        <f t="shared" si="0"/>
        <v>0</v>
      </c>
      <c r="P37" s="159">
        <f t="shared" si="1"/>
        <v>0</v>
      </c>
      <c r="Q37" s="160">
        <f t="shared" si="2"/>
        <v>0</v>
      </c>
      <c r="R37" s="153">
        <f t="shared" si="3"/>
        <v>0</v>
      </c>
    </row>
    <row r="38" spans="1:18" s="22" customFormat="1" ht="16.5" customHeight="1">
      <c r="A38" s="382">
        <v>31</v>
      </c>
      <c r="B38" s="154"/>
      <c r="C38" s="162"/>
      <c r="D38" s="156"/>
      <c r="E38" s="163"/>
      <c r="F38" s="161"/>
      <c r="G38" s="155"/>
      <c r="H38" s="155"/>
      <c r="I38" s="155"/>
      <c r="J38" s="155"/>
      <c r="K38" s="155"/>
      <c r="L38" s="161"/>
      <c r="M38" s="155"/>
      <c r="N38" s="156"/>
      <c r="O38" s="158">
        <f t="shared" si="0"/>
        <v>0</v>
      </c>
      <c r="P38" s="159">
        <f t="shared" si="1"/>
        <v>0</v>
      </c>
      <c r="Q38" s="160">
        <f t="shared" si="2"/>
        <v>0</v>
      </c>
      <c r="R38" s="153">
        <f t="shared" si="3"/>
        <v>0</v>
      </c>
    </row>
    <row r="39" spans="1:18" s="22" customFormat="1" ht="16.5" customHeight="1">
      <c r="A39" s="382">
        <v>32</v>
      </c>
      <c r="B39" s="154"/>
      <c r="C39" s="162"/>
      <c r="D39" s="156"/>
      <c r="E39" s="163"/>
      <c r="F39" s="161"/>
      <c r="G39" s="155"/>
      <c r="H39" s="155"/>
      <c r="I39" s="155"/>
      <c r="J39" s="155"/>
      <c r="K39" s="155"/>
      <c r="L39" s="161"/>
      <c r="M39" s="155"/>
      <c r="N39" s="156"/>
      <c r="O39" s="158">
        <f t="shared" si="0"/>
        <v>0</v>
      </c>
      <c r="P39" s="159">
        <f t="shared" si="1"/>
        <v>0</v>
      </c>
      <c r="Q39" s="160">
        <f t="shared" si="2"/>
        <v>0</v>
      </c>
      <c r="R39" s="153">
        <f t="shared" si="3"/>
        <v>0</v>
      </c>
    </row>
    <row r="40" spans="1:18" s="22" customFormat="1" ht="16.5" customHeight="1">
      <c r="A40" s="382">
        <v>33</v>
      </c>
      <c r="B40" s="154"/>
      <c r="C40" s="162"/>
      <c r="D40" s="156"/>
      <c r="E40" s="163"/>
      <c r="F40" s="161"/>
      <c r="G40" s="155"/>
      <c r="H40" s="155"/>
      <c r="I40" s="155"/>
      <c r="J40" s="155"/>
      <c r="K40" s="155"/>
      <c r="L40" s="161"/>
      <c r="M40" s="155"/>
      <c r="N40" s="156"/>
      <c r="O40" s="158">
        <f t="shared" si="0"/>
        <v>0</v>
      </c>
      <c r="P40" s="159">
        <f t="shared" si="1"/>
        <v>0</v>
      </c>
      <c r="Q40" s="160">
        <f t="shared" si="2"/>
        <v>0</v>
      </c>
      <c r="R40" s="153">
        <f t="shared" si="3"/>
        <v>0</v>
      </c>
    </row>
    <row r="41" spans="1:18" s="22" customFormat="1" ht="16.5" customHeight="1">
      <c r="A41" s="382">
        <v>34</v>
      </c>
      <c r="B41" s="154"/>
      <c r="C41" s="162"/>
      <c r="D41" s="156"/>
      <c r="E41" s="163"/>
      <c r="F41" s="161"/>
      <c r="G41" s="155"/>
      <c r="H41" s="155"/>
      <c r="I41" s="155"/>
      <c r="J41" s="155"/>
      <c r="K41" s="155"/>
      <c r="L41" s="161"/>
      <c r="M41" s="155"/>
      <c r="N41" s="156"/>
      <c r="O41" s="158">
        <f t="shared" si="0"/>
        <v>0</v>
      </c>
      <c r="P41" s="159">
        <f t="shared" si="1"/>
        <v>0</v>
      </c>
      <c r="Q41" s="160">
        <f t="shared" si="2"/>
        <v>0</v>
      </c>
      <c r="R41" s="153">
        <f t="shared" si="3"/>
        <v>0</v>
      </c>
    </row>
    <row r="42" spans="1:18" s="22" customFormat="1" ht="16.5" customHeight="1">
      <c r="A42" s="382">
        <v>35</v>
      </c>
      <c r="B42" s="154"/>
      <c r="C42" s="162"/>
      <c r="D42" s="156"/>
      <c r="E42" s="163"/>
      <c r="F42" s="161"/>
      <c r="G42" s="155"/>
      <c r="H42" s="155"/>
      <c r="I42" s="155"/>
      <c r="J42" s="155"/>
      <c r="K42" s="155"/>
      <c r="L42" s="161"/>
      <c r="M42" s="155"/>
      <c r="N42" s="156"/>
      <c r="O42" s="158">
        <f t="shared" si="0"/>
        <v>0</v>
      </c>
      <c r="P42" s="159">
        <f t="shared" si="1"/>
        <v>0</v>
      </c>
      <c r="Q42" s="160">
        <f t="shared" si="2"/>
        <v>0</v>
      </c>
      <c r="R42" s="153">
        <f t="shared" si="3"/>
        <v>0</v>
      </c>
    </row>
    <row r="43" spans="1:18" s="22" customFormat="1" ht="16.5" customHeight="1">
      <c r="A43" s="382">
        <v>36</v>
      </c>
      <c r="B43" s="154"/>
      <c r="C43" s="162"/>
      <c r="D43" s="156"/>
      <c r="E43" s="163"/>
      <c r="F43" s="161"/>
      <c r="G43" s="155"/>
      <c r="H43" s="155"/>
      <c r="I43" s="155"/>
      <c r="J43" s="155"/>
      <c r="K43" s="155"/>
      <c r="L43" s="161"/>
      <c r="M43" s="155"/>
      <c r="N43" s="156"/>
      <c r="O43" s="158">
        <f t="shared" si="0"/>
        <v>0</v>
      </c>
      <c r="P43" s="159">
        <f t="shared" si="1"/>
        <v>0</v>
      </c>
      <c r="Q43" s="160">
        <f t="shared" si="2"/>
        <v>0</v>
      </c>
      <c r="R43" s="153">
        <f t="shared" si="3"/>
        <v>0</v>
      </c>
    </row>
    <row r="44" spans="1:18" s="22" customFormat="1" ht="16.5" customHeight="1">
      <c r="A44" s="382">
        <v>37</v>
      </c>
      <c r="B44" s="154"/>
      <c r="C44" s="162"/>
      <c r="D44" s="156"/>
      <c r="E44" s="163"/>
      <c r="F44" s="161"/>
      <c r="G44" s="155"/>
      <c r="H44" s="155"/>
      <c r="I44" s="155"/>
      <c r="J44" s="155"/>
      <c r="K44" s="155"/>
      <c r="L44" s="161"/>
      <c r="M44" s="155"/>
      <c r="N44" s="156"/>
      <c r="O44" s="158">
        <f t="shared" si="0"/>
        <v>0</v>
      </c>
      <c r="P44" s="159">
        <f t="shared" si="1"/>
        <v>0</v>
      </c>
      <c r="Q44" s="160">
        <f t="shared" si="2"/>
        <v>0</v>
      </c>
      <c r="R44" s="153">
        <f t="shared" si="3"/>
        <v>0</v>
      </c>
    </row>
    <row r="45" spans="1:18" s="22" customFormat="1" ht="16.5" customHeight="1">
      <c r="A45" s="382">
        <v>38</v>
      </c>
      <c r="B45" s="154"/>
      <c r="C45" s="162"/>
      <c r="D45" s="156"/>
      <c r="E45" s="163"/>
      <c r="F45" s="161"/>
      <c r="G45" s="155"/>
      <c r="H45" s="155"/>
      <c r="I45" s="155"/>
      <c r="J45" s="155"/>
      <c r="K45" s="155"/>
      <c r="L45" s="161"/>
      <c r="M45" s="155"/>
      <c r="N45" s="156"/>
      <c r="O45" s="158">
        <f t="shared" si="0"/>
        <v>0</v>
      </c>
      <c r="P45" s="159">
        <f t="shared" si="1"/>
        <v>0</v>
      </c>
      <c r="Q45" s="160">
        <f t="shared" si="2"/>
        <v>0</v>
      </c>
      <c r="R45" s="153">
        <f t="shared" si="3"/>
        <v>0</v>
      </c>
    </row>
    <row r="46" spans="1:18" s="22" customFormat="1" ht="16.5" customHeight="1">
      <c r="A46" s="382">
        <v>39</v>
      </c>
      <c r="B46" s="154"/>
      <c r="C46" s="162"/>
      <c r="D46" s="156"/>
      <c r="E46" s="163"/>
      <c r="F46" s="161"/>
      <c r="G46" s="155"/>
      <c r="H46" s="155"/>
      <c r="I46" s="155"/>
      <c r="J46" s="155"/>
      <c r="K46" s="155"/>
      <c r="L46" s="161"/>
      <c r="M46" s="155"/>
      <c r="N46" s="156"/>
      <c r="O46" s="158">
        <f t="shared" si="0"/>
        <v>0</v>
      </c>
      <c r="P46" s="159">
        <f t="shared" si="1"/>
        <v>0</v>
      </c>
      <c r="Q46" s="160">
        <f t="shared" si="2"/>
        <v>0</v>
      </c>
      <c r="R46" s="153">
        <f t="shared" si="3"/>
        <v>0</v>
      </c>
    </row>
    <row r="47" spans="1:18" s="22" customFormat="1" ht="16.5" customHeight="1">
      <c r="A47" s="382">
        <v>40</v>
      </c>
      <c r="B47" s="154"/>
      <c r="C47" s="162"/>
      <c r="D47" s="156"/>
      <c r="E47" s="163"/>
      <c r="F47" s="161"/>
      <c r="G47" s="155"/>
      <c r="H47" s="155"/>
      <c r="I47" s="155"/>
      <c r="J47" s="155"/>
      <c r="K47" s="155"/>
      <c r="L47" s="161"/>
      <c r="M47" s="155"/>
      <c r="N47" s="156"/>
      <c r="O47" s="158">
        <f t="shared" si="0"/>
        <v>0</v>
      </c>
      <c r="P47" s="159">
        <f t="shared" si="1"/>
        <v>0</v>
      </c>
      <c r="Q47" s="160">
        <f t="shared" si="2"/>
        <v>0</v>
      </c>
      <c r="R47" s="153">
        <f t="shared" si="3"/>
        <v>0</v>
      </c>
    </row>
    <row r="48" spans="1:18" s="22" customFormat="1" ht="16.5" customHeight="1">
      <c r="A48" s="382">
        <v>41</v>
      </c>
      <c r="B48" s="154"/>
      <c r="C48" s="162"/>
      <c r="D48" s="156"/>
      <c r="E48" s="163"/>
      <c r="F48" s="161"/>
      <c r="G48" s="155"/>
      <c r="H48" s="155"/>
      <c r="I48" s="155"/>
      <c r="J48" s="155"/>
      <c r="K48" s="155"/>
      <c r="L48" s="161"/>
      <c r="M48" s="155"/>
      <c r="N48" s="156"/>
      <c r="O48" s="158">
        <f t="shared" si="0"/>
        <v>0</v>
      </c>
      <c r="P48" s="159">
        <f t="shared" si="1"/>
        <v>0</v>
      </c>
      <c r="Q48" s="160">
        <f t="shared" si="2"/>
        <v>0</v>
      </c>
      <c r="R48" s="153">
        <f t="shared" si="3"/>
        <v>0</v>
      </c>
    </row>
    <row r="49" spans="1:18" s="22" customFormat="1" ht="16.5" customHeight="1">
      <c r="A49" s="382">
        <v>42</v>
      </c>
      <c r="B49" s="154"/>
      <c r="C49" s="162"/>
      <c r="D49" s="156"/>
      <c r="E49" s="163"/>
      <c r="F49" s="161"/>
      <c r="G49" s="155"/>
      <c r="H49" s="155"/>
      <c r="I49" s="155"/>
      <c r="J49" s="155"/>
      <c r="K49" s="155"/>
      <c r="L49" s="161"/>
      <c r="M49" s="155"/>
      <c r="N49" s="156"/>
      <c r="O49" s="158">
        <f t="shared" si="0"/>
        <v>0</v>
      </c>
      <c r="P49" s="159">
        <f t="shared" si="1"/>
        <v>0</v>
      </c>
      <c r="Q49" s="160">
        <f t="shared" si="2"/>
        <v>0</v>
      </c>
      <c r="R49" s="153">
        <f t="shared" si="3"/>
        <v>0</v>
      </c>
    </row>
    <row r="50" spans="1:18" s="22" customFormat="1" ht="16.5" customHeight="1">
      <c r="A50" s="382">
        <v>43</v>
      </c>
      <c r="B50" s="154"/>
      <c r="C50" s="162"/>
      <c r="D50" s="156"/>
      <c r="E50" s="163"/>
      <c r="F50" s="161"/>
      <c r="G50" s="161"/>
      <c r="H50" s="161"/>
      <c r="I50" s="161"/>
      <c r="J50" s="161"/>
      <c r="K50" s="161"/>
      <c r="L50" s="161"/>
      <c r="M50" s="155"/>
      <c r="N50" s="156"/>
      <c r="O50" s="158">
        <f t="shared" si="0"/>
        <v>0</v>
      </c>
      <c r="P50" s="159">
        <f t="shared" si="1"/>
        <v>0</v>
      </c>
      <c r="Q50" s="160">
        <f t="shared" si="2"/>
        <v>0</v>
      </c>
      <c r="R50" s="153">
        <f t="shared" si="3"/>
        <v>0</v>
      </c>
    </row>
    <row r="51" spans="1:18" s="22" customFormat="1" ht="16.5" customHeight="1">
      <c r="A51" s="382">
        <v>44</v>
      </c>
      <c r="B51" s="154"/>
      <c r="C51" s="162"/>
      <c r="D51" s="156"/>
      <c r="E51" s="163"/>
      <c r="F51" s="161"/>
      <c r="G51" s="155"/>
      <c r="H51" s="155"/>
      <c r="I51" s="155"/>
      <c r="J51" s="161"/>
      <c r="K51" s="161"/>
      <c r="L51" s="161"/>
      <c r="M51" s="155"/>
      <c r="N51" s="156"/>
      <c r="O51" s="158">
        <f t="shared" si="0"/>
        <v>0</v>
      </c>
      <c r="P51" s="159">
        <f t="shared" si="1"/>
        <v>0</v>
      </c>
      <c r="Q51" s="160">
        <f t="shared" si="2"/>
        <v>0</v>
      </c>
      <c r="R51" s="153">
        <f t="shared" si="3"/>
        <v>0</v>
      </c>
    </row>
    <row r="52" spans="1:18" s="22" customFormat="1" ht="16.5" customHeight="1">
      <c r="A52" s="382">
        <v>45</v>
      </c>
      <c r="B52" s="154"/>
      <c r="C52" s="162"/>
      <c r="D52" s="156"/>
      <c r="E52" s="163"/>
      <c r="F52" s="161"/>
      <c r="G52" s="161"/>
      <c r="H52" s="161"/>
      <c r="I52" s="161"/>
      <c r="J52" s="161"/>
      <c r="K52" s="161"/>
      <c r="L52" s="161"/>
      <c r="M52" s="155"/>
      <c r="N52" s="156"/>
      <c r="O52" s="158">
        <f t="shared" si="0"/>
        <v>0</v>
      </c>
      <c r="P52" s="159">
        <f t="shared" si="1"/>
        <v>0</v>
      </c>
      <c r="Q52" s="160">
        <f t="shared" si="2"/>
        <v>0</v>
      </c>
      <c r="R52" s="153">
        <f t="shared" si="3"/>
        <v>0</v>
      </c>
    </row>
    <row r="53" spans="1:18" s="22" customFormat="1" ht="16.5" customHeight="1">
      <c r="A53" s="382">
        <v>46</v>
      </c>
      <c r="B53" s="154"/>
      <c r="C53" s="162"/>
      <c r="D53" s="156"/>
      <c r="E53" s="163"/>
      <c r="F53" s="161"/>
      <c r="G53" s="161"/>
      <c r="H53" s="161"/>
      <c r="I53" s="161"/>
      <c r="J53" s="161"/>
      <c r="K53" s="155"/>
      <c r="L53" s="155"/>
      <c r="M53" s="155"/>
      <c r="N53" s="156"/>
      <c r="O53" s="158">
        <f t="shared" si="0"/>
        <v>0</v>
      </c>
      <c r="P53" s="159">
        <f t="shared" si="1"/>
        <v>0</v>
      </c>
      <c r="Q53" s="160">
        <f t="shared" si="2"/>
        <v>0</v>
      </c>
      <c r="R53" s="153">
        <f t="shared" si="3"/>
        <v>0</v>
      </c>
    </row>
    <row r="54" spans="1:18" s="22" customFormat="1" ht="16.5" customHeight="1">
      <c r="A54" s="383">
        <v>47</v>
      </c>
      <c r="B54" s="164"/>
      <c r="C54" s="165"/>
      <c r="D54" s="166"/>
      <c r="E54" s="167"/>
      <c r="F54" s="168"/>
      <c r="G54" s="169"/>
      <c r="H54" s="169"/>
      <c r="I54" s="169"/>
      <c r="J54" s="169"/>
      <c r="K54" s="169"/>
      <c r="L54" s="169"/>
      <c r="M54" s="169"/>
      <c r="N54" s="166"/>
      <c r="O54" s="170">
        <f t="shared" si="0"/>
        <v>0</v>
      </c>
      <c r="P54" s="171">
        <f t="shared" si="1"/>
        <v>0</v>
      </c>
      <c r="Q54" s="172">
        <f t="shared" si="2"/>
        <v>0</v>
      </c>
      <c r="R54" s="153">
        <f t="shared" si="3"/>
        <v>0</v>
      </c>
    </row>
    <row r="55" spans="1:18" s="22" customFormat="1" ht="16.5" customHeight="1">
      <c r="A55" s="806" t="s">
        <v>43</v>
      </c>
      <c r="B55" s="807"/>
      <c r="C55" s="384">
        <f>SUM(E55:N55)</f>
        <v>0</v>
      </c>
      <c r="D55" s="385" t="s">
        <v>122</v>
      </c>
      <c r="E55" s="386">
        <f t="shared" ref="E55:N55" si="4">COUNTIF(E8:E54,"○")</f>
        <v>0</v>
      </c>
      <c r="F55" s="387">
        <f t="shared" si="4"/>
        <v>0</v>
      </c>
      <c r="G55" s="387">
        <f t="shared" si="4"/>
        <v>0</v>
      </c>
      <c r="H55" s="387">
        <f t="shared" si="4"/>
        <v>0</v>
      </c>
      <c r="I55" s="387">
        <f t="shared" si="4"/>
        <v>0</v>
      </c>
      <c r="J55" s="387">
        <f t="shared" si="4"/>
        <v>0</v>
      </c>
      <c r="K55" s="387">
        <f t="shared" si="4"/>
        <v>0</v>
      </c>
      <c r="L55" s="387">
        <f t="shared" si="4"/>
        <v>0</v>
      </c>
      <c r="M55" s="387">
        <f t="shared" si="4"/>
        <v>0</v>
      </c>
      <c r="N55" s="388">
        <f t="shared" si="4"/>
        <v>0</v>
      </c>
      <c r="O55" s="389" t="s">
        <v>44</v>
      </c>
      <c r="P55" s="390" t="s">
        <v>44</v>
      </c>
      <c r="Q55" s="385" t="s">
        <v>44</v>
      </c>
    </row>
    <row r="56" spans="1:18" s="22" customFormat="1" ht="16.5" customHeight="1" thickBot="1">
      <c r="A56" s="808" t="s">
        <v>123</v>
      </c>
      <c r="B56" s="809"/>
      <c r="C56" s="391">
        <f>SUM(E56:N56)</f>
        <v>0</v>
      </c>
      <c r="D56" s="392" t="s">
        <v>45</v>
      </c>
      <c r="E56" s="393">
        <f t="shared" ref="E56:N56" si="5">COUNTIF(E8:E54,"日")</f>
        <v>0</v>
      </c>
      <c r="F56" s="394">
        <f t="shared" si="5"/>
        <v>0</v>
      </c>
      <c r="G56" s="394">
        <f t="shared" si="5"/>
        <v>0</v>
      </c>
      <c r="H56" s="394">
        <f t="shared" si="5"/>
        <v>0</v>
      </c>
      <c r="I56" s="394">
        <f t="shared" si="5"/>
        <v>0</v>
      </c>
      <c r="J56" s="394">
        <f t="shared" si="5"/>
        <v>0</v>
      </c>
      <c r="K56" s="394">
        <f t="shared" si="5"/>
        <v>0</v>
      </c>
      <c r="L56" s="394">
        <f t="shared" si="5"/>
        <v>0</v>
      </c>
      <c r="M56" s="394">
        <f t="shared" si="5"/>
        <v>0</v>
      </c>
      <c r="N56" s="395">
        <f t="shared" si="5"/>
        <v>0</v>
      </c>
      <c r="O56" s="396">
        <f>SUM(O8:O54)</f>
        <v>0</v>
      </c>
      <c r="P56" s="397">
        <f>SUM(P8:P54)</f>
        <v>0</v>
      </c>
      <c r="Q56" s="398">
        <f>SUM(Q8:Q54)</f>
        <v>0</v>
      </c>
    </row>
    <row r="57" spans="1:18" s="22" customFormat="1" ht="16.5" customHeight="1" thickTop="1" thickBot="1">
      <c r="A57" s="810" t="s">
        <v>46</v>
      </c>
      <c r="B57" s="812" t="s">
        <v>47</v>
      </c>
      <c r="C57" s="812"/>
      <c r="D57" s="436" t="s">
        <v>48</v>
      </c>
      <c r="E57" s="173">
        <f t="shared" ref="E57:M57" si="6">SUM(E58:E65)</f>
        <v>0</v>
      </c>
      <c r="F57" s="174">
        <f t="shared" si="6"/>
        <v>0</v>
      </c>
      <c r="G57" s="174">
        <f t="shared" si="6"/>
        <v>0</v>
      </c>
      <c r="H57" s="174">
        <f t="shared" si="6"/>
        <v>0</v>
      </c>
      <c r="I57" s="174">
        <f>SUM(I58:I65)</f>
        <v>0</v>
      </c>
      <c r="J57" s="174">
        <f t="shared" si="6"/>
        <v>0</v>
      </c>
      <c r="K57" s="174">
        <f t="shared" si="6"/>
        <v>0</v>
      </c>
      <c r="L57" s="174">
        <f t="shared" si="6"/>
        <v>0</v>
      </c>
      <c r="M57" s="174">
        <f t="shared" si="6"/>
        <v>0</v>
      </c>
      <c r="N57" s="175">
        <f>SUM(N58:N65)</f>
        <v>0</v>
      </c>
      <c r="O57" s="813">
        <f>SUM(E57:N57)</f>
        <v>0</v>
      </c>
      <c r="P57" s="813"/>
      <c r="Q57" s="813"/>
    </row>
    <row r="58" spans="1:18" s="22" customFormat="1" ht="16.5" customHeight="1" thickTop="1" thickBot="1">
      <c r="A58" s="811"/>
      <c r="B58" s="814" t="s">
        <v>124</v>
      </c>
      <c r="C58" s="814"/>
      <c r="D58" s="399" t="s">
        <v>125</v>
      </c>
      <c r="E58" s="400"/>
      <c r="F58" s="176"/>
      <c r="G58" s="401"/>
      <c r="H58" s="401"/>
      <c r="I58" s="402"/>
      <c r="J58" s="403"/>
      <c r="K58" s="402"/>
      <c r="L58" s="402"/>
      <c r="M58" s="402"/>
      <c r="N58" s="404"/>
      <c r="O58" s="815">
        <f>SUM(E58:N58)</f>
        <v>0</v>
      </c>
      <c r="P58" s="815"/>
      <c r="Q58" s="816">
        <f>SUM(O58:P65)</f>
        <v>0</v>
      </c>
    </row>
    <row r="59" spans="1:18" s="22" customFormat="1" ht="16.5" customHeight="1" thickTop="1" thickBot="1">
      <c r="A59" s="811"/>
      <c r="B59" s="758" t="s">
        <v>124</v>
      </c>
      <c r="C59" s="758"/>
      <c r="D59" s="177" t="s">
        <v>126</v>
      </c>
      <c r="E59" s="178"/>
      <c r="F59" s="179"/>
      <c r="G59" s="180"/>
      <c r="H59" s="180"/>
      <c r="I59" s="181"/>
      <c r="J59" s="179"/>
      <c r="K59" s="181"/>
      <c r="L59" s="181"/>
      <c r="M59" s="181"/>
      <c r="N59" s="182"/>
      <c r="O59" s="751">
        <f t="shared" ref="O59:O72" si="7">SUM(E59:N59)</f>
        <v>0</v>
      </c>
      <c r="P59" s="751"/>
      <c r="Q59" s="816"/>
    </row>
    <row r="60" spans="1:18" s="22" customFormat="1" ht="16.5" customHeight="1" thickTop="1" thickBot="1">
      <c r="A60" s="811"/>
      <c r="B60" s="758" t="s">
        <v>124</v>
      </c>
      <c r="C60" s="758"/>
      <c r="D60" s="177" t="s">
        <v>127</v>
      </c>
      <c r="E60" s="178"/>
      <c r="F60" s="179"/>
      <c r="G60" s="180"/>
      <c r="H60" s="180"/>
      <c r="I60" s="183"/>
      <c r="J60" s="179"/>
      <c r="K60" s="181"/>
      <c r="L60" s="181"/>
      <c r="M60" s="181"/>
      <c r="N60" s="182"/>
      <c r="O60" s="751">
        <f t="shared" si="7"/>
        <v>0</v>
      </c>
      <c r="P60" s="751"/>
      <c r="Q60" s="816"/>
    </row>
    <row r="61" spans="1:18" s="22" customFormat="1" ht="16.5" customHeight="1" thickTop="1" thickBot="1">
      <c r="A61" s="811"/>
      <c r="B61" s="759"/>
      <c r="C61" s="759"/>
      <c r="D61" s="184"/>
      <c r="E61" s="178"/>
      <c r="F61" s="179"/>
      <c r="G61" s="180"/>
      <c r="H61" s="185"/>
      <c r="I61" s="186"/>
      <c r="J61" s="187"/>
      <c r="K61" s="181"/>
      <c r="L61" s="183"/>
      <c r="M61" s="183"/>
      <c r="N61" s="182"/>
      <c r="O61" s="751">
        <f t="shared" si="7"/>
        <v>0</v>
      </c>
      <c r="P61" s="751"/>
      <c r="Q61" s="816"/>
    </row>
    <row r="62" spans="1:18" s="22" customFormat="1" ht="16.5" customHeight="1" thickTop="1" thickBot="1">
      <c r="A62" s="811"/>
      <c r="B62" s="759"/>
      <c r="C62" s="759"/>
      <c r="D62" s="184"/>
      <c r="E62" s="178"/>
      <c r="F62" s="179"/>
      <c r="G62" s="180"/>
      <c r="H62" s="185"/>
      <c r="I62" s="181"/>
      <c r="J62" s="187"/>
      <c r="K62" s="181"/>
      <c r="L62" s="183"/>
      <c r="M62" s="183"/>
      <c r="N62" s="182"/>
      <c r="O62" s="751">
        <f t="shared" si="7"/>
        <v>0</v>
      </c>
      <c r="P62" s="751"/>
      <c r="Q62" s="816"/>
    </row>
    <row r="63" spans="1:18" s="22" customFormat="1" ht="16.5" customHeight="1" thickTop="1" thickBot="1">
      <c r="A63" s="811"/>
      <c r="B63" s="759"/>
      <c r="C63" s="759"/>
      <c r="D63" s="184"/>
      <c r="E63" s="178"/>
      <c r="F63" s="179"/>
      <c r="G63" s="180"/>
      <c r="H63" s="185"/>
      <c r="I63" s="181"/>
      <c r="J63" s="187"/>
      <c r="K63" s="181"/>
      <c r="L63" s="183"/>
      <c r="M63" s="183"/>
      <c r="N63" s="182"/>
      <c r="O63" s="751">
        <f t="shared" si="7"/>
        <v>0</v>
      </c>
      <c r="P63" s="751"/>
      <c r="Q63" s="816"/>
    </row>
    <row r="64" spans="1:18" s="22" customFormat="1" ht="16.5" customHeight="1" thickTop="1" thickBot="1">
      <c r="A64" s="811"/>
      <c r="B64" s="759"/>
      <c r="C64" s="759"/>
      <c r="D64" s="184"/>
      <c r="E64" s="178"/>
      <c r="F64" s="179"/>
      <c r="G64" s="180"/>
      <c r="H64" s="185"/>
      <c r="I64" s="181"/>
      <c r="J64" s="187"/>
      <c r="K64" s="181"/>
      <c r="L64" s="183"/>
      <c r="M64" s="183"/>
      <c r="N64" s="182"/>
      <c r="O64" s="751">
        <f t="shared" si="7"/>
        <v>0</v>
      </c>
      <c r="P64" s="751"/>
      <c r="Q64" s="816"/>
    </row>
    <row r="65" spans="1:17" s="22" customFormat="1" ht="16.5" customHeight="1" thickTop="1" thickBot="1">
      <c r="A65" s="811"/>
      <c r="B65" s="756"/>
      <c r="C65" s="756"/>
      <c r="D65" s="437"/>
      <c r="E65" s="438"/>
      <c r="F65" s="439"/>
      <c r="G65" s="439"/>
      <c r="H65" s="439"/>
      <c r="I65" s="440"/>
      <c r="J65" s="440"/>
      <c r="K65" s="188"/>
      <c r="L65" s="441"/>
      <c r="M65" s="441"/>
      <c r="N65" s="223"/>
      <c r="O65" s="757">
        <f t="shared" si="7"/>
        <v>0</v>
      </c>
      <c r="P65" s="757"/>
      <c r="Q65" s="816"/>
    </row>
    <row r="66" spans="1:17" s="22" customFormat="1" ht="16.5" customHeight="1" thickTop="1" thickBot="1">
      <c r="A66" s="744" t="s">
        <v>128</v>
      </c>
      <c r="B66" s="745" t="s">
        <v>92</v>
      </c>
      <c r="C66" s="746"/>
      <c r="D66" s="189" t="s">
        <v>50</v>
      </c>
      <c r="E66" s="190"/>
      <c r="F66" s="191"/>
      <c r="G66" s="191"/>
      <c r="H66" s="191"/>
      <c r="I66" s="192"/>
      <c r="J66" s="192"/>
      <c r="K66" s="192"/>
      <c r="L66" s="193"/>
      <c r="M66" s="193"/>
      <c r="N66" s="194"/>
      <c r="O66" s="749">
        <f>SUM(E66:N66)</f>
        <v>0</v>
      </c>
      <c r="P66" s="749"/>
      <c r="Q66" s="750">
        <f>SUM(O66:P68)</f>
        <v>0</v>
      </c>
    </row>
    <row r="67" spans="1:17" s="22" customFormat="1" ht="16.5" customHeight="1" thickTop="1" thickBot="1">
      <c r="A67" s="744"/>
      <c r="B67" s="747"/>
      <c r="C67" s="748"/>
      <c r="D67" s="195" t="s">
        <v>51</v>
      </c>
      <c r="E67" s="196"/>
      <c r="F67" s="180"/>
      <c r="G67" s="180"/>
      <c r="H67" s="180"/>
      <c r="I67" s="197"/>
      <c r="J67" s="197"/>
      <c r="K67" s="197"/>
      <c r="L67" s="197"/>
      <c r="M67" s="197"/>
      <c r="N67" s="198"/>
      <c r="O67" s="751">
        <f t="shared" si="7"/>
        <v>0</v>
      </c>
      <c r="P67" s="751"/>
      <c r="Q67" s="750"/>
    </row>
    <row r="68" spans="1:17" s="22" customFormat="1" ht="16.5" customHeight="1" thickTop="1" thickBot="1">
      <c r="A68" s="744"/>
      <c r="B68" s="752" t="s">
        <v>129</v>
      </c>
      <c r="C68" s="752"/>
      <c r="D68" s="752"/>
      <c r="E68" s="199"/>
      <c r="F68" s="200"/>
      <c r="G68" s="200"/>
      <c r="H68" s="200"/>
      <c r="I68" s="201"/>
      <c r="J68" s="201"/>
      <c r="K68" s="201"/>
      <c r="L68" s="201"/>
      <c r="M68" s="201"/>
      <c r="N68" s="202"/>
      <c r="O68" s="753">
        <f>SUM(E68:N68)</f>
        <v>0</v>
      </c>
      <c r="P68" s="753"/>
      <c r="Q68" s="750"/>
    </row>
    <row r="69" spans="1:17" s="22" customFormat="1" ht="16.5" customHeight="1" thickTop="1" thickBot="1">
      <c r="A69" s="744"/>
      <c r="B69" s="754" t="s">
        <v>130</v>
      </c>
      <c r="C69" s="754"/>
      <c r="D69" s="754"/>
      <c r="E69" s="203"/>
      <c r="F69" s="185"/>
      <c r="G69" s="185"/>
      <c r="H69" s="185"/>
      <c r="I69" s="204"/>
      <c r="J69" s="204"/>
      <c r="K69" s="204"/>
      <c r="L69" s="204"/>
      <c r="M69" s="204"/>
      <c r="N69" s="205"/>
      <c r="O69" s="755">
        <f t="shared" si="7"/>
        <v>0</v>
      </c>
      <c r="P69" s="755"/>
      <c r="Q69" s="405">
        <f>O69</f>
        <v>0</v>
      </c>
    </row>
    <row r="70" spans="1:17" s="22" customFormat="1" ht="16.5" customHeight="1" thickTop="1" thickBot="1">
      <c r="A70" s="744"/>
      <c r="B70" s="817" t="s">
        <v>93</v>
      </c>
      <c r="C70" s="817"/>
      <c r="D70" s="817"/>
      <c r="E70" s="406">
        <f t="shared" ref="E70:N70" si="8">SUM(E66:E69)</f>
        <v>0</v>
      </c>
      <c r="F70" s="407">
        <f t="shared" si="8"/>
        <v>0</v>
      </c>
      <c r="G70" s="407">
        <f t="shared" si="8"/>
        <v>0</v>
      </c>
      <c r="H70" s="407">
        <f t="shared" si="8"/>
        <v>0</v>
      </c>
      <c r="I70" s="407">
        <f t="shared" si="8"/>
        <v>0</v>
      </c>
      <c r="J70" s="407">
        <f t="shared" si="8"/>
        <v>0</v>
      </c>
      <c r="K70" s="407">
        <f t="shared" si="8"/>
        <v>0</v>
      </c>
      <c r="L70" s="407">
        <f t="shared" si="8"/>
        <v>0</v>
      </c>
      <c r="M70" s="407">
        <f t="shared" si="8"/>
        <v>0</v>
      </c>
      <c r="N70" s="408">
        <f t="shared" si="8"/>
        <v>0</v>
      </c>
      <c r="O70" s="729">
        <f>SUM(E70:N70)</f>
        <v>0</v>
      </c>
      <c r="P70" s="729"/>
      <c r="Q70" s="730"/>
    </row>
    <row r="71" spans="1:17" s="22" customFormat="1" ht="16.5" customHeight="1" thickTop="1">
      <c r="A71" s="731" t="s">
        <v>131</v>
      </c>
      <c r="B71" s="734" t="s">
        <v>102</v>
      </c>
      <c r="C71" s="734"/>
      <c r="D71" s="734"/>
      <c r="E71" s="206"/>
      <c r="F71" s="207"/>
      <c r="G71" s="207"/>
      <c r="H71" s="207"/>
      <c r="I71" s="207"/>
      <c r="J71" s="207"/>
      <c r="K71" s="207"/>
      <c r="L71" s="207"/>
      <c r="M71" s="207"/>
      <c r="N71" s="208"/>
      <c r="O71" s="735">
        <f t="shared" si="7"/>
        <v>0</v>
      </c>
      <c r="P71" s="735"/>
      <c r="Q71" s="736">
        <f>SUM(O71:P72)</f>
        <v>0</v>
      </c>
    </row>
    <row r="72" spans="1:17" s="22" customFormat="1" ht="16.5" customHeight="1">
      <c r="A72" s="732"/>
      <c r="B72" s="738" t="s">
        <v>132</v>
      </c>
      <c r="C72" s="738"/>
      <c r="D72" s="738"/>
      <c r="E72" s="209"/>
      <c r="F72" s="210"/>
      <c r="G72" s="210"/>
      <c r="H72" s="210"/>
      <c r="I72" s="210"/>
      <c r="J72" s="210"/>
      <c r="K72" s="210"/>
      <c r="L72" s="210"/>
      <c r="M72" s="210"/>
      <c r="N72" s="211"/>
      <c r="O72" s="739">
        <f t="shared" si="7"/>
        <v>0</v>
      </c>
      <c r="P72" s="739"/>
      <c r="Q72" s="737"/>
    </row>
    <row r="73" spans="1:17" s="22" customFormat="1" ht="16.5" customHeight="1" thickBot="1">
      <c r="A73" s="733"/>
      <c r="B73" s="740" t="s">
        <v>133</v>
      </c>
      <c r="C73" s="741"/>
      <c r="D73" s="742"/>
      <c r="E73" s="409"/>
      <c r="F73" s="410"/>
      <c r="G73" s="410"/>
      <c r="H73" s="410"/>
      <c r="I73" s="410"/>
      <c r="J73" s="410"/>
      <c r="K73" s="410"/>
      <c r="L73" s="410"/>
      <c r="M73" s="410"/>
      <c r="N73" s="411"/>
      <c r="O73" s="743">
        <f>SUM(F73:N73)</f>
        <v>0</v>
      </c>
      <c r="P73" s="743"/>
      <c r="Q73" s="412">
        <f>O73</f>
        <v>0</v>
      </c>
    </row>
    <row r="74" spans="1:17" s="22" customFormat="1" ht="16.5" customHeight="1" thickTop="1">
      <c r="A74" s="760" t="s">
        <v>134</v>
      </c>
      <c r="B74" s="760"/>
      <c r="C74" s="760"/>
      <c r="D74" s="760"/>
      <c r="E74" s="212"/>
      <c r="F74" s="213"/>
      <c r="G74" s="213"/>
      <c r="H74" s="213"/>
      <c r="I74" s="192"/>
      <c r="J74" s="192"/>
      <c r="K74" s="192"/>
      <c r="L74" s="192"/>
      <c r="M74" s="192"/>
      <c r="N74" s="214"/>
      <c r="O74" s="761">
        <f>SUM(E74:N74)</f>
        <v>0</v>
      </c>
      <c r="P74" s="761"/>
      <c r="Q74" s="761"/>
    </row>
    <row r="75" spans="1:17" s="22" customFormat="1" ht="16.5" customHeight="1">
      <c r="A75" s="726" t="s">
        <v>135</v>
      </c>
      <c r="B75" s="726"/>
      <c r="C75" s="726"/>
      <c r="D75" s="726"/>
      <c r="E75" s="215"/>
      <c r="F75" s="216"/>
      <c r="G75" s="216"/>
      <c r="H75" s="216"/>
      <c r="I75" s="183"/>
      <c r="J75" s="183"/>
      <c r="K75" s="186"/>
      <c r="L75" s="183"/>
      <c r="M75" s="183"/>
      <c r="N75" s="217"/>
      <c r="O75" s="727">
        <f t="shared" ref="O75" si="9">SUM(E75:N75)</f>
        <v>0</v>
      </c>
      <c r="P75" s="727"/>
      <c r="Q75" s="727"/>
    </row>
    <row r="76" spans="1:17" s="22" customFormat="1" ht="16.5" customHeight="1">
      <c r="A76" s="716" t="s">
        <v>52</v>
      </c>
      <c r="B76" s="716"/>
      <c r="C76" s="716"/>
      <c r="D76" s="716"/>
      <c r="E76" s="157"/>
      <c r="F76" s="218"/>
      <c r="G76" s="218"/>
      <c r="H76" s="218"/>
      <c r="I76" s="181"/>
      <c r="J76" s="181"/>
      <c r="K76" s="219"/>
      <c r="L76" s="181"/>
      <c r="M76" s="181"/>
      <c r="N76" s="182"/>
      <c r="O76" s="728">
        <f>COUNTA(E76:N76)</f>
        <v>0</v>
      </c>
      <c r="P76" s="728"/>
      <c r="Q76" s="728"/>
    </row>
    <row r="77" spans="1:17" s="22" customFormat="1" ht="16.5" customHeight="1">
      <c r="A77" s="716" t="s">
        <v>53</v>
      </c>
      <c r="B77" s="716"/>
      <c r="C77" s="716"/>
      <c r="D77" s="716"/>
      <c r="E77" s="157"/>
      <c r="F77" s="218"/>
      <c r="G77" s="218"/>
      <c r="H77" s="218"/>
      <c r="I77" s="181"/>
      <c r="J77" s="181"/>
      <c r="K77" s="181"/>
      <c r="L77" s="181"/>
      <c r="M77" s="181"/>
      <c r="N77" s="182"/>
      <c r="O77" s="717">
        <f>COUNTA(E77:N77)</f>
        <v>0</v>
      </c>
      <c r="P77" s="717"/>
      <c r="Q77" s="717"/>
    </row>
    <row r="78" spans="1:17" s="22" customFormat="1" ht="16.5" customHeight="1" thickBot="1">
      <c r="A78" s="718" t="s">
        <v>136</v>
      </c>
      <c r="B78" s="718"/>
      <c r="C78" s="718"/>
      <c r="D78" s="718"/>
      <c r="E78" s="220"/>
      <c r="F78" s="221"/>
      <c r="G78" s="221"/>
      <c r="H78" s="221"/>
      <c r="I78" s="222"/>
      <c r="J78" s="221"/>
      <c r="K78" s="221"/>
      <c r="L78" s="188"/>
      <c r="M78" s="188"/>
      <c r="N78" s="223"/>
      <c r="O78" s="719">
        <f>COUNTA(E78:N78)</f>
        <v>0</v>
      </c>
      <c r="P78" s="719"/>
      <c r="Q78" s="719"/>
    </row>
    <row r="79" spans="1:17" s="22" customFormat="1" ht="26.25" customHeight="1" thickTop="1">
      <c r="A79" s="720" t="s">
        <v>137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N79" s="720"/>
      <c r="O79" s="720"/>
      <c r="P79" s="720"/>
      <c r="Q79" s="720"/>
    </row>
    <row r="80" spans="1:17" s="22" customFormat="1" ht="18" customHeight="1">
      <c r="A80" s="721" t="s">
        <v>35</v>
      </c>
      <c r="B80" s="721"/>
      <c r="C80" s="389" t="s">
        <v>54</v>
      </c>
      <c r="D80" s="385" t="s">
        <v>94</v>
      </c>
      <c r="E80" s="442" t="s">
        <v>223</v>
      </c>
      <c r="F80" s="443" t="s">
        <v>224</v>
      </c>
      <c r="G80" s="722" t="s">
        <v>95</v>
      </c>
      <c r="H80" s="722"/>
      <c r="I80" s="723" t="s">
        <v>47</v>
      </c>
      <c r="J80" s="723"/>
      <c r="K80" s="724" t="s">
        <v>96</v>
      </c>
      <c r="L80" s="724"/>
      <c r="M80" s="725" t="s">
        <v>49</v>
      </c>
      <c r="N80" s="725"/>
      <c r="O80" s="389" t="s">
        <v>138</v>
      </c>
      <c r="P80" s="725" t="s">
        <v>95</v>
      </c>
      <c r="Q80" s="725"/>
    </row>
    <row r="81" spans="1:17" s="22" customFormat="1" ht="18" customHeight="1">
      <c r="A81" s="805"/>
      <c r="B81" s="805"/>
      <c r="C81" s="224">
        <f>R7</f>
        <v>0</v>
      </c>
      <c r="D81" s="413">
        <f>SUM(O56+P56+Q56)</f>
        <v>0</v>
      </c>
      <c r="E81" s="444">
        <f>Q66</f>
        <v>0</v>
      </c>
      <c r="F81" s="445"/>
      <c r="G81" s="225">
        <f>P89</f>
        <v>0</v>
      </c>
      <c r="H81" s="226">
        <f>Q89</f>
        <v>0</v>
      </c>
      <c r="I81" s="710" t="str">
        <f>B58</f>
        <v>ASK21</v>
      </c>
      <c r="J81" s="710"/>
      <c r="K81" s="711" t="str">
        <f>D58</f>
        <v>JA2520</v>
      </c>
      <c r="L81" s="711"/>
      <c r="M81" s="712" t="s">
        <v>139</v>
      </c>
      <c r="N81" s="712"/>
      <c r="O81" s="227">
        <f>O58</f>
        <v>0</v>
      </c>
      <c r="P81" s="228"/>
      <c r="Q81" s="229"/>
    </row>
    <row r="82" spans="1:17" s="22" customFormat="1" ht="18" customHeight="1">
      <c r="A82" s="705"/>
      <c r="B82" s="705"/>
      <c r="C82" s="230"/>
      <c r="D82" s="231"/>
      <c r="E82" s="446"/>
      <c r="F82" s="447">
        <f>Q69</f>
        <v>0</v>
      </c>
      <c r="G82" s="232"/>
      <c r="H82" s="233"/>
      <c r="I82" s="713" t="str">
        <f>B59</f>
        <v>ASK21</v>
      </c>
      <c r="J82" s="713"/>
      <c r="K82" s="714" t="str">
        <f>D59</f>
        <v>JA05KH</v>
      </c>
      <c r="L82" s="714"/>
      <c r="M82" s="715" t="s">
        <v>139</v>
      </c>
      <c r="N82" s="715"/>
      <c r="O82" s="234">
        <f t="shared" ref="O82" si="10">O59</f>
        <v>0</v>
      </c>
      <c r="P82" s="235"/>
      <c r="Q82" s="236"/>
    </row>
    <row r="83" spans="1:17" s="22" customFormat="1" ht="18" customHeight="1">
      <c r="A83" s="705"/>
      <c r="B83" s="705"/>
      <c r="C83" s="237"/>
      <c r="D83" s="238"/>
      <c r="E83" s="448"/>
      <c r="F83" s="238"/>
      <c r="G83" s="239"/>
      <c r="H83" s="240"/>
      <c r="I83" s="713" t="str">
        <f>B60</f>
        <v>ASK21</v>
      </c>
      <c r="J83" s="713"/>
      <c r="K83" s="714" t="str">
        <f>D60</f>
        <v>JA2379</v>
      </c>
      <c r="L83" s="714"/>
      <c r="M83" s="715" t="s">
        <v>139</v>
      </c>
      <c r="N83" s="715"/>
      <c r="O83" s="227">
        <f>O60</f>
        <v>0</v>
      </c>
      <c r="P83" s="235"/>
      <c r="Q83" s="236"/>
    </row>
    <row r="84" spans="1:17" s="22" customFormat="1" ht="18" customHeight="1">
      <c r="A84" s="705"/>
      <c r="B84" s="705"/>
      <c r="C84" s="237"/>
      <c r="D84" s="238"/>
      <c r="E84" s="448"/>
      <c r="F84" s="238"/>
      <c r="G84" s="239"/>
      <c r="H84" s="240"/>
      <c r="I84" s="703" t="str">
        <f>IF(B61&lt;&gt;"",B61,"")</f>
        <v/>
      </c>
      <c r="J84" s="703"/>
      <c r="K84" s="704" t="str">
        <f>IF(D61&lt;&gt;"",D61,"")</f>
        <v/>
      </c>
      <c r="L84" s="704"/>
      <c r="M84" s="704"/>
      <c r="N84" s="704"/>
      <c r="O84" s="227">
        <f t="shared" ref="O84:O88" si="11">O61</f>
        <v>0</v>
      </c>
      <c r="P84" s="235"/>
      <c r="Q84" s="236"/>
    </row>
    <row r="85" spans="1:17" s="22" customFormat="1" ht="18" customHeight="1">
      <c r="A85" s="705"/>
      <c r="B85" s="705"/>
      <c r="C85" s="237"/>
      <c r="D85" s="238"/>
      <c r="E85" s="448"/>
      <c r="F85" s="238"/>
      <c r="G85" s="239"/>
      <c r="H85" s="240"/>
      <c r="I85" s="703" t="str">
        <f>IF(B62&lt;&gt;"",B62,"")</f>
        <v/>
      </c>
      <c r="J85" s="703"/>
      <c r="K85" s="704" t="str">
        <f>IF(D62&lt;&gt;"",D62,"")</f>
        <v/>
      </c>
      <c r="L85" s="704"/>
      <c r="M85" s="706"/>
      <c r="N85" s="706"/>
      <c r="O85" s="227">
        <f t="shared" si="11"/>
        <v>0</v>
      </c>
      <c r="P85" s="235"/>
      <c r="Q85" s="236"/>
    </row>
    <row r="86" spans="1:17" s="22" customFormat="1" ht="18" customHeight="1">
      <c r="A86" s="705"/>
      <c r="B86" s="705"/>
      <c r="C86" s="237"/>
      <c r="D86" s="238"/>
      <c r="E86" s="448"/>
      <c r="F86" s="238"/>
      <c r="G86" s="239"/>
      <c r="H86" s="240"/>
      <c r="I86" s="703" t="str">
        <f>IF(B63&lt;&gt;"",B63,"")</f>
        <v/>
      </c>
      <c r="J86" s="703"/>
      <c r="K86" s="704" t="str">
        <f>IF(D63&lt;&gt;"",D63,"")</f>
        <v/>
      </c>
      <c r="L86" s="704"/>
      <c r="M86" s="706"/>
      <c r="N86" s="706"/>
      <c r="O86" s="227">
        <f t="shared" si="11"/>
        <v>0</v>
      </c>
      <c r="P86" s="235"/>
      <c r="Q86" s="236"/>
    </row>
    <row r="87" spans="1:17" s="22" customFormat="1" ht="18" customHeight="1">
      <c r="A87" s="705"/>
      <c r="B87" s="705"/>
      <c r="C87" s="237"/>
      <c r="D87" s="238"/>
      <c r="E87" s="448"/>
      <c r="F87" s="238"/>
      <c r="G87" s="239"/>
      <c r="H87" s="240"/>
      <c r="I87" s="703" t="str">
        <f>IF(B64&lt;&gt;"",B64,"")</f>
        <v/>
      </c>
      <c r="J87" s="703"/>
      <c r="K87" s="704" t="str">
        <f>IF(D64&lt;&gt;"",D64,"")</f>
        <v/>
      </c>
      <c r="L87" s="704"/>
      <c r="M87" s="706"/>
      <c r="N87" s="706"/>
      <c r="O87" s="227">
        <f t="shared" si="11"/>
        <v>0</v>
      </c>
      <c r="P87" s="235"/>
      <c r="Q87" s="236"/>
    </row>
    <row r="88" spans="1:17" s="22" customFormat="1" ht="18" customHeight="1">
      <c r="A88" s="705"/>
      <c r="B88" s="705"/>
      <c r="C88" s="241"/>
      <c r="D88" s="242"/>
      <c r="E88" s="449"/>
      <c r="F88" s="450"/>
      <c r="G88" s="243"/>
      <c r="H88" s="244"/>
      <c r="I88" s="707" t="str">
        <f>IF(B65&lt;&gt;"",B65,"")</f>
        <v/>
      </c>
      <c r="J88" s="707"/>
      <c r="K88" s="708" t="str">
        <f>IF(D65&lt;&gt;"",D65,"")</f>
        <v/>
      </c>
      <c r="L88" s="708"/>
      <c r="M88" s="709"/>
      <c r="N88" s="709"/>
      <c r="O88" s="245">
        <f t="shared" si="11"/>
        <v>0</v>
      </c>
      <c r="P88" s="246"/>
      <c r="Q88" s="247"/>
    </row>
    <row r="89" spans="1:17" s="22" customFormat="1" ht="18" customHeight="1">
      <c r="A89" s="690" t="s">
        <v>55</v>
      </c>
      <c r="B89" s="690"/>
      <c r="C89" s="248">
        <f t="shared" ref="C89:F89" si="12">SUM(C81:C88)</f>
        <v>0</v>
      </c>
      <c r="D89" s="249">
        <f t="shared" si="12"/>
        <v>0</v>
      </c>
      <c r="E89" s="451">
        <f t="shared" si="12"/>
        <v>0</v>
      </c>
      <c r="F89" s="452">
        <f t="shared" si="12"/>
        <v>0</v>
      </c>
      <c r="G89" s="414">
        <f>SUM(G81:G88)+INT(SUM(H81:H88)/60)</f>
        <v>0</v>
      </c>
      <c r="H89" s="415">
        <f>MOD(SUM(H81:H88),60)</f>
        <v>0</v>
      </c>
      <c r="I89" s="691" t="s">
        <v>97</v>
      </c>
      <c r="J89" s="691"/>
      <c r="K89" s="691"/>
      <c r="L89" s="691"/>
      <c r="M89" s="691"/>
      <c r="N89" s="691"/>
      <c r="O89" s="416">
        <f>SUM(O81:O88)</f>
        <v>0</v>
      </c>
      <c r="P89" s="250">
        <f>SUM(P81:P88)+INT(SUM(Q81:Q88)/60)</f>
        <v>0</v>
      </c>
      <c r="Q89" s="251">
        <f>MOD(SUM(Q81:Q88),60)</f>
        <v>0</v>
      </c>
    </row>
    <row r="90" spans="1:17" s="22" customFormat="1" ht="30" customHeight="1">
      <c r="A90" s="692" t="s">
        <v>56</v>
      </c>
      <c r="B90" s="692"/>
      <c r="C90" s="692"/>
      <c r="D90" s="692"/>
      <c r="E90" s="692"/>
      <c r="F90" s="692"/>
      <c r="G90" s="692"/>
      <c r="H90" s="692"/>
      <c r="I90" s="692"/>
      <c r="J90" s="692"/>
      <c r="K90" s="692"/>
      <c r="L90" s="692"/>
      <c r="M90" s="692"/>
      <c r="N90" s="692"/>
      <c r="O90" s="692"/>
      <c r="P90" s="692"/>
      <c r="Q90" s="692"/>
    </row>
    <row r="91" spans="1:17" s="22" customFormat="1" ht="18" customHeight="1">
      <c r="A91" s="417">
        <v>1</v>
      </c>
      <c r="B91" s="693" t="s">
        <v>225</v>
      </c>
      <c r="C91" s="693"/>
      <c r="D91" s="694"/>
      <c r="E91" s="695">
        <v>1300</v>
      </c>
      <c r="F91" s="696"/>
      <c r="G91" s="696"/>
      <c r="H91" s="252" t="s">
        <v>57</v>
      </c>
      <c r="I91" s="253" t="s">
        <v>58</v>
      </c>
      <c r="J91" s="697">
        <f>C55</f>
        <v>0</v>
      </c>
      <c r="K91" s="697"/>
      <c r="L91" s="418"/>
      <c r="M91" s="419"/>
      <c r="N91" s="420" t="s">
        <v>97</v>
      </c>
      <c r="O91" s="698">
        <f t="shared" ref="O91:O99" si="13">E91*J91</f>
        <v>0</v>
      </c>
      <c r="P91" s="699"/>
      <c r="Q91" s="254" t="s">
        <v>57</v>
      </c>
    </row>
    <row r="92" spans="1:17" s="22" customFormat="1" ht="18" customHeight="1">
      <c r="A92" s="255">
        <v>2</v>
      </c>
      <c r="B92" s="700" t="s">
        <v>226</v>
      </c>
      <c r="C92" s="701"/>
      <c r="D92" s="702"/>
      <c r="E92" s="686">
        <v>420</v>
      </c>
      <c r="F92" s="687"/>
      <c r="G92" s="687"/>
      <c r="H92" s="257" t="s">
        <v>57</v>
      </c>
      <c r="I92" s="258" t="s">
        <v>58</v>
      </c>
      <c r="J92" s="673">
        <f>C56</f>
        <v>0</v>
      </c>
      <c r="K92" s="673"/>
      <c r="L92" s="259"/>
      <c r="M92" s="256"/>
      <c r="N92" s="260" t="s">
        <v>97</v>
      </c>
      <c r="O92" s="671">
        <f t="shared" si="13"/>
        <v>0</v>
      </c>
      <c r="P92" s="672"/>
      <c r="Q92" s="261" t="s">
        <v>57</v>
      </c>
    </row>
    <row r="93" spans="1:17" s="22" customFormat="1" ht="18" customHeight="1">
      <c r="A93" s="262">
        <v>3</v>
      </c>
      <c r="B93" s="667" t="s">
        <v>227</v>
      </c>
      <c r="C93" s="667"/>
      <c r="D93" s="668"/>
      <c r="E93" s="669">
        <v>220</v>
      </c>
      <c r="F93" s="670"/>
      <c r="G93" s="670"/>
      <c r="H93" s="257" t="s">
        <v>57</v>
      </c>
      <c r="I93" s="258" t="s">
        <v>58</v>
      </c>
      <c r="J93" s="632">
        <f>Q58</f>
        <v>0</v>
      </c>
      <c r="K93" s="632"/>
      <c r="L93" s="259"/>
      <c r="M93" s="256"/>
      <c r="N93" s="260" t="s">
        <v>97</v>
      </c>
      <c r="O93" s="688">
        <f t="shared" si="13"/>
        <v>0</v>
      </c>
      <c r="P93" s="689"/>
      <c r="Q93" s="261" t="s">
        <v>57</v>
      </c>
    </row>
    <row r="94" spans="1:17" s="22" customFormat="1" ht="18" customHeight="1">
      <c r="A94" s="681">
        <v>4</v>
      </c>
      <c r="B94" s="645" t="s">
        <v>228</v>
      </c>
      <c r="C94" s="263" t="s">
        <v>90</v>
      </c>
      <c r="D94" s="264"/>
      <c r="E94" s="682">
        <v>1200</v>
      </c>
      <c r="F94" s="683"/>
      <c r="G94" s="683"/>
      <c r="H94" s="265" t="s">
        <v>57</v>
      </c>
      <c r="I94" s="266" t="s">
        <v>58</v>
      </c>
      <c r="J94" s="632">
        <f>O81</f>
        <v>0</v>
      </c>
      <c r="K94" s="632"/>
      <c r="L94" s="267"/>
      <c r="M94" s="268"/>
      <c r="N94" s="269" t="s">
        <v>97</v>
      </c>
      <c r="O94" s="671">
        <f t="shared" si="13"/>
        <v>0</v>
      </c>
      <c r="P94" s="672"/>
      <c r="Q94" s="261" t="s">
        <v>57</v>
      </c>
    </row>
    <row r="95" spans="1:17" s="22" customFormat="1" ht="18" customHeight="1">
      <c r="A95" s="681"/>
      <c r="B95" s="645"/>
      <c r="C95" s="270" t="s">
        <v>84</v>
      </c>
      <c r="D95" s="271"/>
      <c r="E95" s="669">
        <v>1200</v>
      </c>
      <c r="F95" s="670"/>
      <c r="G95" s="670"/>
      <c r="H95" s="257" t="s">
        <v>57</v>
      </c>
      <c r="I95" s="258" t="s">
        <v>58</v>
      </c>
      <c r="J95" s="632">
        <f>O82</f>
        <v>0</v>
      </c>
      <c r="K95" s="632"/>
      <c r="L95" s="267"/>
      <c r="M95" s="268"/>
      <c r="N95" s="269" t="s">
        <v>97</v>
      </c>
      <c r="O95" s="671">
        <f t="shared" si="13"/>
        <v>0</v>
      </c>
      <c r="P95" s="672"/>
      <c r="Q95" s="261" t="s">
        <v>57</v>
      </c>
    </row>
    <row r="96" spans="1:17" s="22" customFormat="1" ht="18" customHeight="1">
      <c r="A96" s="681"/>
      <c r="B96" s="645"/>
      <c r="C96" s="270" t="s">
        <v>91</v>
      </c>
      <c r="D96" s="271"/>
      <c r="E96" s="682">
        <v>1200</v>
      </c>
      <c r="F96" s="683"/>
      <c r="G96" s="683"/>
      <c r="H96" s="265" t="s">
        <v>57</v>
      </c>
      <c r="I96" s="266" t="s">
        <v>58</v>
      </c>
      <c r="J96" s="632">
        <f>O83</f>
        <v>0</v>
      </c>
      <c r="K96" s="632"/>
      <c r="L96" s="267"/>
      <c r="M96" s="268"/>
      <c r="N96" s="269" t="s">
        <v>97</v>
      </c>
      <c r="O96" s="684">
        <f t="shared" si="13"/>
        <v>0</v>
      </c>
      <c r="P96" s="685"/>
      <c r="Q96" s="261" t="s">
        <v>57</v>
      </c>
    </row>
    <row r="97" spans="1:17" s="22" customFormat="1" ht="18" customHeight="1">
      <c r="A97" s="262">
        <v>5</v>
      </c>
      <c r="B97" s="667" t="s">
        <v>140</v>
      </c>
      <c r="C97" s="667"/>
      <c r="D97" s="668"/>
      <c r="E97" s="669">
        <v>550</v>
      </c>
      <c r="F97" s="670"/>
      <c r="G97" s="670"/>
      <c r="H97" s="257" t="s">
        <v>57</v>
      </c>
      <c r="I97" s="258" t="s">
        <v>58</v>
      </c>
      <c r="J97" s="632">
        <f>O75</f>
        <v>0</v>
      </c>
      <c r="K97" s="632"/>
      <c r="L97" s="259"/>
      <c r="M97" s="256"/>
      <c r="N97" s="260" t="s">
        <v>97</v>
      </c>
      <c r="O97" s="671">
        <f t="shared" si="13"/>
        <v>0</v>
      </c>
      <c r="P97" s="672"/>
      <c r="Q97" s="261" t="s">
        <v>57</v>
      </c>
    </row>
    <row r="98" spans="1:17" s="22" customFormat="1" ht="18" customHeight="1">
      <c r="A98" s="262">
        <v>6</v>
      </c>
      <c r="B98" s="667" t="s">
        <v>141</v>
      </c>
      <c r="C98" s="667"/>
      <c r="D98" s="668"/>
      <c r="E98" s="669">
        <v>550</v>
      </c>
      <c r="F98" s="670"/>
      <c r="G98" s="670"/>
      <c r="H98" s="257" t="s">
        <v>57</v>
      </c>
      <c r="I98" s="258" t="s">
        <v>58</v>
      </c>
      <c r="J98" s="673">
        <f>O76+O77</f>
        <v>0</v>
      </c>
      <c r="K98" s="673"/>
      <c r="L98" s="259"/>
      <c r="M98" s="256"/>
      <c r="N98" s="260" t="s">
        <v>97</v>
      </c>
      <c r="O98" s="671">
        <f t="shared" si="13"/>
        <v>0</v>
      </c>
      <c r="P98" s="672"/>
      <c r="Q98" s="261" t="s">
        <v>57</v>
      </c>
    </row>
    <row r="99" spans="1:17" s="22" customFormat="1" ht="18" customHeight="1">
      <c r="A99" s="272">
        <v>7</v>
      </c>
      <c r="B99" s="674" t="s">
        <v>142</v>
      </c>
      <c r="C99" s="674"/>
      <c r="D99" s="675"/>
      <c r="E99" s="676"/>
      <c r="F99" s="677"/>
      <c r="G99" s="677"/>
      <c r="H99" s="273" t="s">
        <v>57</v>
      </c>
      <c r="I99" s="274" t="s">
        <v>58</v>
      </c>
      <c r="J99" s="678">
        <f>O78</f>
        <v>0</v>
      </c>
      <c r="K99" s="678"/>
      <c r="L99" s="275"/>
      <c r="M99" s="276"/>
      <c r="N99" s="277" t="s">
        <v>97</v>
      </c>
      <c r="O99" s="679">
        <f t="shared" si="13"/>
        <v>0</v>
      </c>
      <c r="P99" s="680"/>
      <c r="Q99" s="278" t="s">
        <v>57</v>
      </c>
    </row>
    <row r="100" spans="1:17" s="22" customFormat="1" ht="18" customHeight="1">
      <c r="A100" s="656"/>
      <c r="B100" s="657"/>
      <c r="C100" s="657"/>
      <c r="D100" s="658"/>
      <c r="E100" s="279" t="s">
        <v>143</v>
      </c>
      <c r="F100" s="279"/>
      <c r="G100" s="279"/>
      <c r="H100" s="279"/>
      <c r="I100" s="279"/>
      <c r="J100" s="279"/>
      <c r="K100" s="279"/>
      <c r="L100" s="279"/>
      <c r="M100" s="279"/>
      <c r="N100" s="280" t="s">
        <v>44</v>
      </c>
      <c r="O100" s="659">
        <f>SUM(O91:P99)</f>
        <v>0</v>
      </c>
      <c r="P100" s="660"/>
      <c r="Q100" s="281" t="s">
        <v>57</v>
      </c>
    </row>
    <row r="101" spans="1:17" s="22" customFormat="1" ht="11.25" customHeight="1">
      <c r="A101" s="453"/>
      <c r="B101" s="453"/>
      <c r="C101" s="453"/>
      <c r="D101" s="453"/>
      <c r="E101" s="453"/>
      <c r="F101" s="453"/>
      <c r="G101" s="453"/>
      <c r="H101" s="453"/>
      <c r="I101" s="453"/>
      <c r="J101" s="453"/>
      <c r="K101" s="453"/>
      <c r="L101" s="453"/>
      <c r="M101" s="453"/>
      <c r="N101" s="453"/>
      <c r="O101" s="453"/>
      <c r="P101" s="453"/>
      <c r="Q101" s="454"/>
    </row>
    <row r="102" spans="1:17" s="22" customFormat="1" ht="21" customHeight="1">
      <c r="A102" s="455" t="s">
        <v>144</v>
      </c>
      <c r="B102" s="456"/>
      <c r="C102" s="455"/>
      <c r="D102" s="455"/>
      <c r="E102" s="455"/>
      <c r="F102" s="455"/>
      <c r="G102" s="455"/>
      <c r="H102" s="455"/>
      <c r="I102" s="455"/>
      <c r="J102" s="455"/>
      <c r="K102" s="455"/>
      <c r="L102" s="455"/>
      <c r="M102" s="455"/>
      <c r="N102" s="455"/>
      <c r="O102" s="457" t="s">
        <v>229</v>
      </c>
      <c r="P102" s="455"/>
      <c r="Q102" s="455"/>
    </row>
    <row r="103" spans="1:17" s="22" customFormat="1" ht="21">
      <c r="A103" s="661" t="s">
        <v>145</v>
      </c>
      <c r="B103" s="661"/>
      <c r="C103" s="661"/>
      <c r="D103" s="661"/>
      <c r="E103" s="661"/>
      <c r="F103" s="661"/>
      <c r="G103" s="661"/>
      <c r="H103" s="661"/>
      <c r="I103" s="661"/>
      <c r="J103" s="661"/>
      <c r="K103" s="661"/>
      <c r="L103" s="661"/>
      <c r="M103" s="661"/>
      <c r="N103" s="661"/>
      <c r="O103" s="661"/>
      <c r="P103" s="661"/>
      <c r="Q103" s="661"/>
    </row>
    <row r="104" spans="1:17" s="22" customFormat="1" ht="21">
      <c r="A104" s="26"/>
      <c r="B104" s="458">
        <f>A3</f>
        <v>0</v>
      </c>
      <c r="C104" s="25" t="s">
        <v>146</v>
      </c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</row>
    <row r="105" spans="1:17" s="22" customFormat="1" ht="23.45" customHeight="1">
      <c r="A105" s="26"/>
      <c r="B105" s="27"/>
      <c r="C105" s="28"/>
      <c r="D105" s="29"/>
      <c r="E105" s="662">
        <f>O100</f>
        <v>0</v>
      </c>
      <c r="F105" s="662"/>
      <c r="G105" s="662"/>
      <c r="H105" s="662"/>
      <c r="I105" s="29"/>
      <c r="J105" s="664" t="s">
        <v>230</v>
      </c>
      <c r="K105" s="665">
        <f>SUM(O94:P96)</f>
        <v>0</v>
      </c>
      <c r="L105" s="665"/>
      <c r="M105" s="666" t="s">
        <v>231</v>
      </c>
      <c r="N105" s="666"/>
      <c r="O105" s="666"/>
      <c r="P105" s="282"/>
      <c r="Q105" s="282"/>
    </row>
    <row r="106" spans="1:17" s="22" customFormat="1" ht="23.45" customHeight="1">
      <c r="A106" s="26"/>
      <c r="B106" s="27"/>
      <c r="C106" s="28"/>
      <c r="D106" s="29"/>
      <c r="E106" s="663"/>
      <c r="F106" s="663"/>
      <c r="G106" s="663"/>
      <c r="H106" s="663"/>
      <c r="J106" s="664"/>
      <c r="K106" s="665">
        <f>O100-K105</f>
        <v>0</v>
      </c>
      <c r="L106" s="665"/>
      <c r="M106" s="666" t="s">
        <v>232</v>
      </c>
      <c r="N106" s="666"/>
      <c r="O106" s="666"/>
      <c r="P106" s="459">
        <f>INT(K106/1.1*0.1)</f>
        <v>0</v>
      </c>
      <c r="Q106" s="460" t="s">
        <v>233</v>
      </c>
    </row>
    <row r="107" spans="1:17" s="22" customFormat="1" ht="16.5" customHeight="1">
      <c r="A107" s="32"/>
      <c r="B107" s="33"/>
      <c r="C107" s="32"/>
      <c r="D107" s="283" t="s">
        <v>59</v>
      </c>
      <c r="E107" s="647">
        <f>J3</f>
        <v>0</v>
      </c>
      <c r="F107" s="647"/>
      <c r="G107" s="647"/>
      <c r="H107" s="647"/>
      <c r="I107" s="648" t="s">
        <v>234</v>
      </c>
      <c r="J107" s="648"/>
      <c r="K107" s="648"/>
      <c r="L107" s="648"/>
      <c r="M107" s="648"/>
      <c r="N107" s="648"/>
      <c r="O107" s="648"/>
      <c r="P107" s="31"/>
      <c r="Q107" s="31"/>
    </row>
    <row r="108" spans="1:17" s="22" customFormat="1" ht="25.5" customHeight="1">
      <c r="A108" s="32"/>
      <c r="B108" s="649">
        <f>O130</f>
        <v>0</v>
      </c>
      <c r="C108" s="649"/>
      <c r="D108" s="649"/>
      <c r="E108" s="26"/>
      <c r="F108" s="26"/>
      <c r="G108" s="26"/>
      <c r="H108" s="26"/>
      <c r="I108" s="26"/>
      <c r="J108" s="588" t="s">
        <v>235</v>
      </c>
      <c r="K108" s="588"/>
      <c r="L108" s="588"/>
      <c r="M108" s="588"/>
      <c r="N108" s="588"/>
      <c r="O108" s="589" t="s">
        <v>236</v>
      </c>
      <c r="P108" s="589"/>
      <c r="Q108" s="589"/>
    </row>
    <row r="109" spans="1:17" s="22" customFormat="1" ht="19.5" customHeight="1">
      <c r="A109" s="32"/>
      <c r="B109" s="33"/>
      <c r="C109" s="32"/>
      <c r="D109" s="34"/>
      <c r="E109" s="26"/>
      <c r="F109" s="26"/>
      <c r="G109" s="26"/>
      <c r="H109" s="26"/>
      <c r="I109" s="26"/>
      <c r="J109" s="30"/>
      <c r="K109" s="26"/>
      <c r="L109" s="590" t="s">
        <v>60</v>
      </c>
      <c r="M109" s="590"/>
      <c r="N109" s="818" t="s">
        <v>147</v>
      </c>
      <c r="O109" s="818"/>
      <c r="P109" s="818"/>
      <c r="Q109" s="30"/>
    </row>
    <row r="110" spans="1:17" s="22" customFormat="1" ht="19.5" customHeight="1">
      <c r="A110" s="32"/>
      <c r="B110" s="421" t="s">
        <v>98</v>
      </c>
      <c r="C110" s="284"/>
      <c r="D110" s="284"/>
      <c r="E110" s="284"/>
      <c r="F110" s="284"/>
      <c r="G110" s="284"/>
      <c r="H110" s="284"/>
      <c r="I110" s="284"/>
      <c r="J110" s="284"/>
      <c r="K110" s="284"/>
      <c r="L110" s="284"/>
      <c r="M110" s="284"/>
      <c r="N110" s="284"/>
      <c r="O110" s="31"/>
      <c r="P110" s="31"/>
      <c r="Q110" s="31"/>
    </row>
    <row r="111" spans="1:17" s="22" customFormat="1" ht="19.5" customHeight="1">
      <c r="A111" s="26"/>
      <c r="B111" s="285" t="s">
        <v>148</v>
      </c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6"/>
      <c r="P111" s="26"/>
      <c r="Q111" s="26"/>
    </row>
    <row r="112" spans="1:17" s="22" customFormat="1" ht="23.25" customHeight="1">
      <c r="A112" s="819" t="s">
        <v>149</v>
      </c>
      <c r="B112" s="819"/>
      <c r="C112" s="819"/>
      <c r="D112" s="819"/>
      <c r="E112" s="819"/>
      <c r="F112" s="819"/>
      <c r="G112" s="819"/>
      <c r="H112" s="819"/>
      <c r="I112" s="819"/>
      <c r="J112" s="819"/>
      <c r="K112" s="819"/>
      <c r="L112" s="819"/>
      <c r="M112" s="819"/>
      <c r="N112" s="819"/>
      <c r="O112" s="819"/>
      <c r="P112" s="819"/>
      <c r="Q112" s="819"/>
    </row>
    <row r="113" spans="1:257" s="22" customFormat="1" ht="13.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</row>
    <row r="114" spans="1:257" s="22" customFormat="1" ht="29.25" customHeight="1">
      <c r="A114" s="820" t="s">
        <v>35</v>
      </c>
      <c r="B114" s="820"/>
      <c r="C114" s="461">
        <f>A3</f>
        <v>0</v>
      </c>
      <c r="D114" s="462" t="s">
        <v>237</v>
      </c>
      <c r="E114" s="422" t="s">
        <v>99</v>
      </c>
      <c r="F114" s="821">
        <f>D3</f>
        <v>0</v>
      </c>
      <c r="G114" s="821"/>
      <c r="H114" s="821"/>
      <c r="I114" s="423" t="s">
        <v>38</v>
      </c>
      <c r="J114" s="821">
        <f>G3</f>
        <v>0</v>
      </c>
      <c r="K114" s="821"/>
      <c r="L114" s="821"/>
      <c r="M114" s="822">
        <f>D4</f>
        <v>0</v>
      </c>
      <c r="N114" s="822"/>
      <c r="O114" s="823" t="s">
        <v>40</v>
      </c>
      <c r="P114" s="823"/>
      <c r="Q114" s="823"/>
    </row>
    <row r="115" spans="1:257" s="22" customFormat="1" ht="24.75" customHeight="1">
      <c r="A115" s="824" t="s">
        <v>39</v>
      </c>
      <c r="B115" s="824"/>
      <c r="C115" s="825">
        <f>O3</f>
        <v>0</v>
      </c>
      <c r="D115" s="825"/>
      <c r="E115" s="286" t="s">
        <v>100</v>
      </c>
      <c r="F115" s="826" t="s">
        <v>150</v>
      </c>
      <c r="G115" s="826"/>
      <c r="H115" s="826"/>
      <c r="I115" s="826"/>
      <c r="J115" s="826"/>
      <c r="K115" s="826"/>
      <c r="L115" s="826"/>
      <c r="M115" s="827" t="s">
        <v>101</v>
      </c>
      <c r="N115" s="827"/>
      <c r="O115" s="828" t="str">
        <f>O4</f>
        <v>-   -</v>
      </c>
      <c r="P115" s="828"/>
      <c r="Q115" s="828"/>
    </row>
    <row r="116" spans="1:257" s="22" customFormat="1" ht="24.75" customHeight="1" thickBot="1">
      <c r="A116" s="26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26"/>
      <c r="P116" s="26"/>
      <c r="Q116" s="26"/>
    </row>
    <row r="117" spans="1:257" s="22" customFormat="1" ht="18" customHeight="1" thickTop="1">
      <c r="A117" s="608" t="s">
        <v>151</v>
      </c>
      <c r="B117" s="609"/>
      <c r="C117" s="609"/>
      <c r="D117" s="610"/>
      <c r="E117" s="287">
        <v>1</v>
      </c>
      <c r="F117" s="287">
        <v>2</v>
      </c>
      <c r="G117" s="287">
        <v>3</v>
      </c>
      <c r="H117" s="287">
        <v>4</v>
      </c>
      <c r="I117" s="287">
        <v>5</v>
      </c>
      <c r="J117" s="287">
        <v>6</v>
      </c>
      <c r="K117" s="287">
        <v>7</v>
      </c>
      <c r="L117" s="287">
        <v>8</v>
      </c>
      <c r="M117" s="287">
        <v>9</v>
      </c>
      <c r="N117" s="287">
        <v>10</v>
      </c>
      <c r="O117" s="288"/>
      <c r="P117" s="289"/>
      <c r="Q117" s="290"/>
    </row>
    <row r="118" spans="1:257" s="22" customFormat="1" ht="18" customHeight="1" thickBot="1">
      <c r="A118" s="611"/>
      <c r="B118" s="612"/>
      <c r="C118" s="612"/>
      <c r="D118" s="613"/>
      <c r="E118" s="291">
        <f t="shared" ref="E118:N118" si="14">E7</f>
        <v>0</v>
      </c>
      <c r="F118" s="291">
        <f t="shared" si="14"/>
        <v>0</v>
      </c>
      <c r="G118" s="291">
        <f t="shared" si="14"/>
        <v>0</v>
      </c>
      <c r="H118" s="291">
        <f t="shared" si="14"/>
        <v>0</v>
      </c>
      <c r="I118" s="291">
        <f t="shared" si="14"/>
        <v>0</v>
      </c>
      <c r="J118" s="291">
        <f t="shared" si="14"/>
        <v>0</v>
      </c>
      <c r="K118" s="291">
        <f t="shared" si="14"/>
        <v>0</v>
      </c>
      <c r="L118" s="291">
        <f t="shared" si="14"/>
        <v>0</v>
      </c>
      <c r="M118" s="291">
        <f t="shared" si="14"/>
        <v>0</v>
      </c>
      <c r="N118" s="291">
        <f t="shared" si="14"/>
        <v>0</v>
      </c>
      <c r="O118" s="292"/>
      <c r="P118" s="293"/>
      <c r="Q118" s="294"/>
    </row>
    <row r="119" spans="1:257" s="22" customFormat="1" ht="18" customHeight="1" thickTop="1">
      <c r="A119" s="614" t="s">
        <v>152</v>
      </c>
      <c r="B119" s="615"/>
      <c r="C119" s="616"/>
      <c r="D119" s="295" t="s">
        <v>50</v>
      </c>
      <c r="E119" s="296">
        <f t="shared" ref="E119:N122" si="15">E66</f>
        <v>0</v>
      </c>
      <c r="F119" s="297">
        <f t="shared" si="15"/>
        <v>0</v>
      </c>
      <c r="G119" s="297">
        <f t="shared" si="15"/>
        <v>0</v>
      </c>
      <c r="H119" s="297">
        <f t="shared" si="15"/>
        <v>0</v>
      </c>
      <c r="I119" s="297">
        <f t="shared" si="15"/>
        <v>0</v>
      </c>
      <c r="J119" s="297">
        <f t="shared" si="15"/>
        <v>0</v>
      </c>
      <c r="K119" s="297">
        <f t="shared" si="15"/>
        <v>0</v>
      </c>
      <c r="L119" s="297">
        <f t="shared" si="15"/>
        <v>0</v>
      </c>
      <c r="M119" s="297">
        <f t="shared" si="15"/>
        <v>0</v>
      </c>
      <c r="N119" s="297">
        <f t="shared" si="15"/>
        <v>0</v>
      </c>
      <c r="O119" s="620">
        <f>SUM(E119:N119)</f>
        <v>0</v>
      </c>
      <c r="P119" s="621"/>
      <c r="Q119" s="622"/>
    </row>
    <row r="120" spans="1:257" s="22" customFormat="1" ht="18" customHeight="1">
      <c r="A120" s="617"/>
      <c r="B120" s="618"/>
      <c r="C120" s="619"/>
      <c r="D120" s="298" t="s">
        <v>51</v>
      </c>
      <c r="E120" s="299">
        <f t="shared" si="15"/>
        <v>0</v>
      </c>
      <c r="F120" s="300">
        <f t="shared" si="15"/>
        <v>0</v>
      </c>
      <c r="G120" s="300">
        <f t="shared" si="15"/>
        <v>0</v>
      </c>
      <c r="H120" s="300">
        <f t="shared" si="15"/>
        <v>0</v>
      </c>
      <c r="I120" s="300">
        <f t="shared" si="15"/>
        <v>0</v>
      </c>
      <c r="J120" s="300">
        <f t="shared" si="15"/>
        <v>0</v>
      </c>
      <c r="K120" s="300">
        <f t="shared" si="15"/>
        <v>0</v>
      </c>
      <c r="L120" s="300">
        <f t="shared" si="15"/>
        <v>0</v>
      </c>
      <c r="M120" s="300">
        <f t="shared" si="15"/>
        <v>0</v>
      </c>
      <c r="N120" s="300">
        <f t="shared" si="15"/>
        <v>0</v>
      </c>
      <c r="O120" s="623">
        <f t="shared" ref="O120:O126" si="16">SUM(E120:N120)</f>
        <v>0</v>
      </c>
      <c r="P120" s="624"/>
      <c r="Q120" s="625"/>
    </row>
    <row r="121" spans="1:257" ht="18" customHeight="1" thickBot="1">
      <c r="A121" s="626" t="str">
        <f>B68</f>
        <v>〇〇大ウインチ</v>
      </c>
      <c r="B121" s="627"/>
      <c r="C121" s="627"/>
      <c r="D121" s="628"/>
      <c r="E121" s="424">
        <f t="shared" si="15"/>
        <v>0</v>
      </c>
      <c r="F121" s="425">
        <f t="shared" si="15"/>
        <v>0</v>
      </c>
      <c r="G121" s="425">
        <f t="shared" si="15"/>
        <v>0</v>
      </c>
      <c r="H121" s="425">
        <f t="shared" si="15"/>
        <v>0</v>
      </c>
      <c r="I121" s="425">
        <f t="shared" si="15"/>
        <v>0</v>
      </c>
      <c r="J121" s="425">
        <f t="shared" si="15"/>
        <v>0</v>
      </c>
      <c r="K121" s="425">
        <f t="shared" si="15"/>
        <v>0</v>
      </c>
      <c r="L121" s="425">
        <f t="shared" si="15"/>
        <v>0</v>
      </c>
      <c r="M121" s="425">
        <f t="shared" si="15"/>
        <v>0</v>
      </c>
      <c r="N121" s="425">
        <f t="shared" si="15"/>
        <v>0</v>
      </c>
      <c r="O121" s="650">
        <f t="shared" si="16"/>
        <v>0</v>
      </c>
      <c r="P121" s="651"/>
      <c r="Q121" s="652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</row>
    <row r="122" spans="1:257" s="22" customFormat="1" ht="18" customHeight="1" thickTop="1" thickBot="1">
      <c r="A122" s="629" t="s">
        <v>153</v>
      </c>
      <c r="B122" s="630"/>
      <c r="C122" s="631"/>
      <c r="D122" s="301" t="s">
        <v>154</v>
      </c>
      <c r="E122" s="302">
        <f t="shared" si="15"/>
        <v>0</v>
      </c>
      <c r="F122" s="303">
        <f t="shared" si="15"/>
        <v>0</v>
      </c>
      <c r="G122" s="303">
        <f t="shared" si="15"/>
        <v>0</v>
      </c>
      <c r="H122" s="303">
        <f t="shared" si="15"/>
        <v>0</v>
      </c>
      <c r="I122" s="303">
        <f t="shared" si="15"/>
        <v>0</v>
      </c>
      <c r="J122" s="303">
        <f t="shared" si="15"/>
        <v>0</v>
      </c>
      <c r="K122" s="303">
        <f t="shared" si="15"/>
        <v>0</v>
      </c>
      <c r="L122" s="303">
        <f t="shared" si="15"/>
        <v>0</v>
      </c>
      <c r="M122" s="303">
        <f t="shared" si="15"/>
        <v>0</v>
      </c>
      <c r="N122" s="303">
        <f t="shared" si="15"/>
        <v>0</v>
      </c>
      <c r="O122" s="653">
        <f t="shared" si="16"/>
        <v>0</v>
      </c>
      <c r="P122" s="654"/>
      <c r="Q122" s="655"/>
    </row>
    <row r="123" spans="1:257" s="22" customFormat="1" ht="18" customHeight="1" thickTop="1" thickBot="1">
      <c r="A123" s="629" t="s">
        <v>155</v>
      </c>
      <c r="B123" s="630"/>
      <c r="C123" s="630"/>
      <c r="D123" s="631"/>
      <c r="E123" s="304"/>
      <c r="F123" s="305"/>
      <c r="G123" s="305"/>
      <c r="H123" s="305"/>
      <c r="I123" s="305"/>
      <c r="J123" s="305"/>
      <c r="K123" s="305"/>
      <c r="L123" s="305"/>
      <c r="M123" s="305"/>
      <c r="N123" s="305"/>
      <c r="O123" s="653">
        <f t="shared" si="16"/>
        <v>0</v>
      </c>
      <c r="P123" s="654"/>
      <c r="Q123" s="655"/>
    </row>
    <row r="124" spans="1:257" s="22" customFormat="1" ht="18" customHeight="1" thickTop="1">
      <c r="A124" s="614" t="s">
        <v>131</v>
      </c>
      <c r="B124" s="615"/>
      <c r="C124" s="616"/>
      <c r="D124" s="306" t="s">
        <v>156</v>
      </c>
      <c r="E124" s="307">
        <f t="shared" ref="E124:N126" si="17">E71</f>
        <v>0</v>
      </c>
      <c r="F124" s="308">
        <f t="shared" si="17"/>
        <v>0</v>
      </c>
      <c r="G124" s="308">
        <f t="shared" si="17"/>
        <v>0</v>
      </c>
      <c r="H124" s="308">
        <f t="shared" si="17"/>
        <v>0</v>
      </c>
      <c r="I124" s="308">
        <f t="shared" si="17"/>
        <v>0</v>
      </c>
      <c r="J124" s="308">
        <f t="shared" si="17"/>
        <v>0</v>
      </c>
      <c r="K124" s="308">
        <f t="shared" si="17"/>
        <v>0</v>
      </c>
      <c r="L124" s="308">
        <f t="shared" si="17"/>
        <v>0</v>
      </c>
      <c r="M124" s="308">
        <f t="shared" si="17"/>
        <v>0</v>
      </c>
      <c r="N124" s="308">
        <f t="shared" si="17"/>
        <v>0</v>
      </c>
      <c r="O124" s="605">
        <f t="shared" si="16"/>
        <v>0</v>
      </c>
      <c r="P124" s="606"/>
      <c r="Q124" s="607"/>
    </row>
    <row r="125" spans="1:257" s="22" customFormat="1" ht="18" customHeight="1">
      <c r="A125" s="617"/>
      <c r="B125" s="618"/>
      <c r="C125" s="619"/>
      <c r="D125" s="309" t="s">
        <v>132</v>
      </c>
      <c r="E125" s="310">
        <f t="shared" si="17"/>
        <v>0</v>
      </c>
      <c r="F125" s="310">
        <f t="shared" si="17"/>
        <v>0</v>
      </c>
      <c r="G125" s="310">
        <f t="shared" si="17"/>
        <v>0</v>
      </c>
      <c r="H125" s="310">
        <f t="shared" si="17"/>
        <v>0</v>
      </c>
      <c r="I125" s="310">
        <f t="shared" si="17"/>
        <v>0</v>
      </c>
      <c r="J125" s="310">
        <f t="shared" si="17"/>
        <v>0</v>
      </c>
      <c r="K125" s="310">
        <f t="shared" si="17"/>
        <v>0</v>
      </c>
      <c r="L125" s="310">
        <f t="shared" si="17"/>
        <v>0</v>
      </c>
      <c r="M125" s="310">
        <f t="shared" si="17"/>
        <v>0</v>
      </c>
      <c r="N125" s="310">
        <f t="shared" si="17"/>
        <v>0</v>
      </c>
      <c r="O125" s="623">
        <f t="shared" si="16"/>
        <v>0</v>
      </c>
      <c r="P125" s="624"/>
      <c r="Q125" s="625"/>
    </row>
    <row r="126" spans="1:257" s="22" customFormat="1" ht="18" customHeight="1">
      <c r="A126" s="636" t="s">
        <v>133</v>
      </c>
      <c r="B126" s="637"/>
      <c r="C126" s="637"/>
      <c r="D126" s="638"/>
      <c r="E126" s="426">
        <f t="shared" si="17"/>
        <v>0</v>
      </c>
      <c r="F126" s="426">
        <f t="shared" si="17"/>
        <v>0</v>
      </c>
      <c r="G126" s="426">
        <f t="shared" si="17"/>
        <v>0</v>
      </c>
      <c r="H126" s="426">
        <f t="shared" si="17"/>
        <v>0</v>
      </c>
      <c r="I126" s="426">
        <f t="shared" si="17"/>
        <v>0</v>
      </c>
      <c r="J126" s="426">
        <f t="shared" si="17"/>
        <v>0</v>
      </c>
      <c r="K126" s="426">
        <f t="shared" si="17"/>
        <v>0</v>
      </c>
      <c r="L126" s="426">
        <f t="shared" si="17"/>
        <v>0</v>
      </c>
      <c r="M126" s="426">
        <f t="shared" si="17"/>
        <v>0</v>
      </c>
      <c r="N126" s="426">
        <f t="shared" si="17"/>
        <v>0</v>
      </c>
      <c r="O126" s="633">
        <f t="shared" si="16"/>
        <v>0</v>
      </c>
      <c r="P126" s="634"/>
      <c r="Q126" s="635"/>
    </row>
    <row r="127" spans="1:257" s="22" customFormat="1" ht="23.25" customHeight="1">
      <c r="B127" s="23"/>
      <c r="C127" s="37"/>
      <c r="O127" s="38"/>
    </row>
    <row r="128" spans="1:257" s="22" customFormat="1" ht="23.25" customHeight="1">
      <c r="A128" s="639" t="s">
        <v>56</v>
      </c>
      <c r="B128" s="639"/>
      <c r="C128" s="639"/>
      <c r="D128" s="639"/>
      <c r="E128" s="639"/>
      <c r="F128" s="639"/>
      <c r="G128" s="639"/>
      <c r="H128" s="639"/>
      <c r="I128" s="639"/>
      <c r="J128" s="639"/>
      <c r="K128" s="639"/>
      <c r="L128" s="639"/>
      <c r="M128" s="639"/>
      <c r="N128" s="639"/>
    </row>
    <row r="129" spans="1:23" s="22" customFormat="1" ht="18" customHeight="1">
      <c r="A129" s="255">
        <v>1</v>
      </c>
      <c r="B129" s="640" t="s">
        <v>157</v>
      </c>
      <c r="C129" s="640"/>
      <c r="D129" s="640"/>
      <c r="E129" s="641">
        <f>800+300</f>
        <v>1100</v>
      </c>
      <c r="F129" s="641"/>
      <c r="G129" s="641"/>
      <c r="H129" s="311" t="s">
        <v>58</v>
      </c>
      <c r="I129" s="312"/>
      <c r="J129" s="642">
        <f>SUM(O119:Q120)</f>
        <v>0</v>
      </c>
      <c r="K129" s="642"/>
      <c r="L129" s="313"/>
      <c r="M129" s="599">
        <f t="shared" ref="M129:M138" si="18">E129*J129</f>
        <v>0</v>
      </c>
      <c r="N129" s="599"/>
      <c r="O129" s="643" t="s">
        <v>158</v>
      </c>
      <c r="P129" s="643"/>
      <c r="Q129" s="644"/>
    </row>
    <row r="130" spans="1:23" s="22" customFormat="1" ht="18" customHeight="1">
      <c r="A130" s="262">
        <v>2</v>
      </c>
      <c r="B130" s="645" t="s">
        <v>159</v>
      </c>
      <c r="C130" s="645"/>
      <c r="D130" s="645"/>
      <c r="E130" s="597">
        <v>150</v>
      </c>
      <c r="F130" s="597"/>
      <c r="G130" s="597"/>
      <c r="H130" s="258" t="s">
        <v>58</v>
      </c>
      <c r="I130" s="314"/>
      <c r="J130" s="646">
        <f>C55</f>
        <v>0</v>
      </c>
      <c r="K130" s="646"/>
      <c r="L130" s="315"/>
      <c r="M130" s="599">
        <f t="shared" si="18"/>
        <v>0</v>
      </c>
      <c r="N130" s="599"/>
      <c r="O130" s="829"/>
      <c r="P130" s="830"/>
      <c r="Q130" s="831"/>
    </row>
    <row r="131" spans="1:23" s="22" customFormat="1" ht="18" customHeight="1">
      <c r="A131" s="262">
        <v>3</v>
      </c>
      <c r="B131" s="594" t="s">
        <v>160</v>
      </c>
      <c r="C131" s="595"/>
      <c r="D131" s="596"/>
      <c r="E131" s="597">
        <v>2500</v>
      </c>
      <c r="F131" s="597"/>
      <c r="G131" s="597"/>
      <c r="H131" s="258" t="s">
        <v>58</v>
      </c>
      <c r="I131" s="314"/>
      <c r="J131" s="632">
        <f>SUM(O124:Q125)</f>
        <v>0</v>
      </c>
      <c r="K131" s="632"/>
      <c r="L131" s="315"/>
      <c r="M131" s="599">
        <f t="shared" si="18"/>
        <v>0</v>
      </c>
      <c r="N131" s="599"/>
      <c r="O131" s="832"/>
      <c r="P131" s="833"/>
      <c r="Q131" s="834"/>
    </row>
    <row r="132" spans="1:23" s="22" customFormat="1" ht="18" customHeight="1">
      <c r="A132" s="262">
        <v>4</v>
      </c>
      <c r="B132" s="594" t="s">
        <v>161</v>
      </c>
      <c r="C132" s="595"/>
      <c r="D132" s="596"/>
      <c r="E132" s="597">
        <v>500</v>
      </c>
      <c r="F132" s="597"/>
      <c r="G132" s="597"/>
      <c r="H132" s="258" t="s">
        <v>58</v>
      </c>
      <c r="I132" s="314"/>
      <c r="J132" s="632">
        <f>O126</f>
        <v>0</v>
      </c>
      <c r="K132" s="632"/>
      <c r="L132" s="315"/>
      <c r="M132" s="599">
        <f>E132*J132</f>
        <v>0</v>
      </c>
      <c r="N132" s="599"/>
      <c r="O132" s="643" t="s">
        <v>162</v>
      </c>
      <c r="P132" s="643"/>
      <c r="Q132" s="644"/>
    </row>
    <row r="133" spans="1:23" s="22" customFormat="1" ht="18" customHeight="1">
      <c r="A133" s="255">
        <v>5</v>
      </c>
      <c r="B133" s="594" t="s">
        <v>163</v>
      </c>
      <c r="C133" s="595"/>
      <c r="D133" s="596"/>
      <c r="E133" s="848">
        <v>150</v>
      </c>
      <c r="F133" s="848"/>
      <c r="G133" s="848"/>
      <c r="H133" s="258" t="s">
        <v>58</v>
      </c>
      <c r="I133" s="314"/>
      <c r="J133" s="632">
        <f>O89</f>
        <v>0</v>
      </c>
      <c r="K133" s="632"/>
      <c r="L133" s="315"/>
      <c r="M133" s="599">
        <f>E133*J133</f>
        <v>0</v>
      </c>
      <c r="N133" s="599"/>
      <c r="O133" s="835"/>
      <c r="P133" s="836"/>
      <c r="Q133" s="837"/>
    </row>
    <row r="134" spans="1:23" s="22" customFormat="1" ht="18" customHeight="1">
      <c r="A134" s="262">
        <v>6</v>
      </c>
      <c r="B134" s="594" t="s">
        <v>164</v>
      </c>
      <c r="C134" s="595"/>
      <c r="D134" s="596"/>
      <c r="E134" s="597">
        <v>10</v>
      </c>
      <c r="F134" s="597"/>
      <c r="G134" s="597"/>
      <c r="H134" s="258" t="s">
        <v>58</v>
      </c>
      <c r="I134" s="314"/>
      <c r="J134" s="604">
        <v>0</v>
      </c>
      <c r="K134" s="604"/>
      <c r="L134" s="315"/>
      <c r="M134" s="599">
        <f>E134*J134</f>
        <v>0</v>
      </c>
      <c r="N134" s="599"/>
      <c r="O134" s="838"/>
      <c r="P134" s="839"/>
      <c r="Q134" s="840"/>
    </row>
    <row r="135" spans="1:23" s="22" customFormat="1" ht="18" customHeight="1">
      <c r="A135" s="262">
        <v>7</v>
      </c>
      <c r="B135" s="594" t="s">
        <v>165</v>
      </c>
      <c r="C135" s="595"/>
      <c r="D135" s="596"/>
      <c r="E135" s="848">
        <v>5000</v>
      </c>
      <c r="F135" s="848"/>
      <c r="G135" s="848"/>
      <c r="H135" s="258" t="s">
        <v>58</v>
      </c>
      <c r="I135" s="314"/>
      <c r="J135" s="632">
        <f>O123</f>
        <v>0</v>
      </c>
      <c r="K135" s="632"/>
      <c r="L135" s="315"/>
      <c r="M135" s="599">
        <f>E135*J135</f>
        <v>0</v>
      </c>
      <c r="N135" s="599"/>
      <c r="Q135" s="24"/>
    </row>
    <row r="136" spans="1:23" s="22" customFormat="1" ht="18" customHeight="1">
      <c r="A136" s="262">
        <v>8</v>
      </c>
      <c r="B136" s="594" t="s">
        <v>166</v>
      </c>
      <c r="C136" s="595"/>
      <c r="D136" s="596"/>
      <c r="E136" s="597">
        <v>70</v>
      </c>
      <c r="F136" s="597"/>
      <c r="G136" s="597"/>
      <c r="H136" s="258" t="s">
        <v>58</v>
      </c>
      <c r="I136" s="314"/>
      <c r="J136" s="602">
        <v>0</v>
      </c>
      <c r="K136" s="602"/>
      <c r="L136" s="315"/>
      <c r="M136" s="599">
        <f>E136*J136</f>
        <v>0</v>
      </c>
      <c r="N136" s="599"/>
      <c r="Q136" s="24"/>
    </row>
    <row r="137" spans="1:23" s="22" customFormat="1" ht="18" customHeight="1">
      <c r="A137" s="255">
        <v>9</v>
      </c>
      <c r="B137" s="594" t="s">
        <v>167</v>
      </c>
      <c r="C137" s="595"/>
      <c r="D137" s="596"/>
      <c r="E137" s="597">
        <v>180</v>
      </c>
      <c r="F137" s="597"/>
      <c r="G137" s="597"/>
      <c r="H137" s="258" t="s">
        <v>58</v>
      </c>
      <c r="I137" s="314"/>
      <c r="J137" s="603">
        <f>O74</f>
        <v>0</v>
      </c>
      <c r="K137" s="603"/>
      <c r="L137" s="315"/>
      <c r="M137" s="599">
        <f t="shared" si="18"/>
        <v>0</v>
      </c>
      <c r="N137" s="599"/>
      <c r="Q137" s="24"/>
    </row>
    <row r="138" spans="1:23" s="22" customFormat="1" ht="18" customHeight="1">
      <c r="A138" s="262">
        <v>10</v>
      </c>
      <c r="B138" s="594"/>
      <c r="C138" s="595"/>
      <c r="D138" s="596"/>
      <c r="E138" s="597"/>
      <c r="F138" s="597"/>
      <c r="G138" s="597"/>
      <c r="H138" s="258" t="s">
        <v>58</v>
      </c>
      <c r="I138" s="314"/>
      <c r="J138" s="598"/>
      <c r="K138" s="598"/>
      <c r="L138" s="315"/>
      <c r="M138" s="599">
        <f t="shared" si="18"/>
        <v>0</v>
      </c>
      <c r="N138" s="599"/>
    </row>
    <row r="139" spans="1:23" s="22" customFormat="1" ht="18" customHeight="1">
      <c r="A139" s="316">
        <v>11</v>
      </c>
      <c r="B139" s="317" t="s">
        <v>168</v>
      </c>
      <c r="C139" s="841" t="s">
        <v>169</v>
      </c>
      <c r="D139" s="842"/>
      <c r="E139" s="600">
        <v>0</v>
      </c>
      <c r="F139" s="600"/>
      <c r="G139" s="600"/>
      <c r="H139" s="274" t="s">
        <v>58</v>
      </c>
      <c r="I139" s="318"/>
      <c r="J139" s="601">
        <v>0</v>
      </c>
      <c r="K139" s="601"/>
      <c r="L139" s="315"/>
      <c r="M139" s="599">
        <f>E139*J139</f>
        <v>0</v>
      </c>
      <c r="N139" s="599"/>
    </row>
    <row r="140" spans="1:23" s="22" customFormat="1" ht="18" customHeight="1">
      <c r="A140" s="319"/>
      <c r="B140" s="591" t="s">
        <v>97</v>
      </c>
      <c r="C140" s="591"/>
      <c r="D140" s="591"/>
      <c r="E140" s="320"/>
      <c r="F140" s="320"/>
      <c r="G140" s="321"/>
      <c r="H140" s="148"/>
      <c r="I140" s="322"/>
      <c r="J140" s="322"/>
      <c r="K140" s="322"/>
      <c r="L140" s="322"/>
      <c r="M140" s="592">
        <f>SUM(M129:N139)</f>
        <v>0</v>
      </c>
      <c r="N140" s="593"/>
    </row>
    <row r="141" spans="1:23" s="22" customFormat="1" ht="21" customHeight="1">
      <c r="A141" s="24"/>
      <c r="C141" s="24"/>
      <c r="D141" s="39"/>
      <c r="E141" s="323"/>
      <c r="F141" s="24"/>
      <c r="G141" s="40"/>
      <c r="H141" s="23"/>
      <c r="O141" s="457" t="str">
        <f>O102</f>
        <v>※2023年10月1日より改訂</v>
      </c>
      <c r="P141" s="23"/>
      <c r="Q141" s="23"/>
    </row>
    <row r="142" spans="1:23" s="22" customFormat="1" ht="21">
      <c r="A142" s="661" t="s">
        <v>145</v>
      </c>
      <c r="B142" s="661"/>
      <c r="C142" s="661"/>
      <c r="D142" s="661"/>
      <c r="E142" s="661"/>
      <c r="F142" s="661"/>
      <c r="G142" s="661"/>
      <c r="H142" s="661"/>
      <c r="I142" s="661"/>
      <c r="J142" s="661"/>
      <c r="K142" s="661"/>
      <c r="L142" s="661"/>
      <c r="M142" s="661"/>
      <c r="N142" s="661"/>
      <c r="O142" s="661"/>
      <c r="P142" s="661"/>
      <c r="Q142" s="661"/>
    </row>
    <row r="143" spans="1:23" s="26" customFormat="1" ht="25.5" customHeight="1">
      <c r="B143" s="463">
        <f>C114</f>
        <v>0</v>
      </c>
      <c r="C143" s="25" t="s">
        <v>170</v>
      </c>
      <c r="D143" s="25"/>
      <c r="E143" s="25"/>
      <c r="H143" s="282"/>
      <c r="I143" s="282"/>
      <c r="S143" s="22"/>
      <c r="T143" s="22"/>
      <c r="U143" s="22"/>
      <c r="V143" s="22"/>
      <c r="W143" s="22"/>
    </row>
    <row r="144" spans="1:23" s="26" customFormat="1" ht="32.1" customHeight="1">
      <c r="E144" s="843">
        <f>M140</f>
        <v>0</v>
      </c>
      <c r="F144" s="843"/>
      <c r="G144" s="843"/>
      <c r="H144" s="843"/>
      <c r="I144" s="843"/>
      <c r="J144" s="843"/>
      <c r="K144" s="843"/>
      <c r="L144" s="844" t="s">
        <v>232</v>
      </c>
      <c r="M144" s="844"/>
      <c r="N144" s="844"/>
      <c r="O144" s="845">
        <f>INT(E144/1.1*0.1)</f>
        <v>0</v>
      </c>
      <c r="P144" s="845"/>
      <c r="Q144" s="464" t="s">
        <v>233</v>
      </c>
      <c r="S144" s="22"/>
      <c r="T144" s="22"/>
      <c r="U144" s="22"/>
      <c r="V144" s="22"/>
      <c r="W144" s="22"/>
    </row>
    <row r="145" spans="2:23" s="26" customFormat="1" ht="32.1" customHeight="1">
      <c r="B145" s="32"/>
      <c r="C145" s="465" t="s">
        <v>59</v>
      </c>
      <c r="D145" s="846">
        <f>E107</f>
        <v>0</v>
      </c>
      <c r="E145" s="847"/>
      <c r="F145" s="847"/>
      <c r="G145" s="466" t="s">
        <v>238</v>
      </c>
      <c r="H145" s="460"/>
      <c r="I145" s="460"/>
      <c r="J145" s="460"/>
      <c r="S145" s="22"/>
      <c r="T145" s="22"/>
      <c r="U145" s="22"/>
      <c r="V145" s="22"/>
      <c r="W145" s="22"/>
    </row>
    <row r="146" spans="2:23" s="26" customFormat="1" ht="13.5" customHeight="1">
      <c r="B146" s="32"/>
      <c r="C146" s="32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S146" s="22"/>
      <c r="T146" s="22"/>
      <c r="U146" s="22"/>
      <c r="V146" s="22"/>
      <c r="W146" s="22"/>
    </row>
    <row r="147" spans="2:23" s="26" customFormat="1" ht="25.5" customHeight="1">
      <c r="B147" s="32"/>
      <c r="C147" s="586">
        <f>B108</f>
        <v>0</v>
      </c>
      <c r="D147" s="587"/>
      <c r="E147" s="587"/>
      <c r="F147" s="41"/>
      <c r="G147" s="41"/>
      <c r="H147" s="41"/>
      <c r="I147" s="588" t="s">
        <v>239</v>
      </c>
      <c r="J147" s="588"/>
      <c r="K147" s="588"/>
      <c r="L147" s="588"/>
      <c r="M147" s="588"/>
      <c r="N147" s="589" t="s">
        <v>240</v>
      </c>
      <c r="O147" s="589"/>
      <c r="P147" s="589"/>
      <c r="S147" s="22"/>
      <c r="T147" s="22"/>
      <c r="U147" s="22"/>
      <c r="V147" s="22"/>
      <c r="W147" s="22"/>
    </row>
    <row r="148" spans="2:23" s="26" customFormat="1" ht="18" customHeight="1">
      <c r="B148" s="32"/>
      <c r="C148" s="32"/>
      <c r="D148" s="32"/>
      <c r="E148" s="32"/>
      <c r="F148" s="32"/>
      <c r="I148" s="42"/>
      <c r="J148" s="590" t="s">
        <v>60</v>
      </c>
      <c r="K148" s="590"/>
      <c r="L148" s="590" t="s">
        <v>147</v>
      </c>
      <c r="M148" s="590"/>
      <c r="N148" s="324"/>
      <c r="S148" s="22"/>
      <c r="T148" s="22"/>
      <c r="U148" s="22"/>
      <c r="V148" s="22"/>
      <c r="W148" s="22"/>
    </row>
    <row r="149" spans="2:23" s="26" customFormat="1" ht="18" customHeight="1">
      <c r="B149" s="427" t="s">
        <v>171</v>
      </c>
      <c r="C149" s="428"/>
      <c r="D149" s="429"/>
      <c r="E149" s="429"/>
      <c r="F149" s="429"/>
      <c r="G149" s="429"/>
    </row>
    <row r="150" spans="2:23" s="22" customFormat="1">
      <c r="B150" s="430" t="s">
        <v>172</v>
      </c>
      <c r="C150" s="1" t="s">
        <v>103</v>
      </c>
      <c r="D150" s="1"/>
      <c r="E150" s="1"/>
      <c r="F150" s="1"/>
      <c r="G150" s="1"/>
    </row>
    <row r="151" spans="2:23" s="22" customFormat="1">
      <c r="B151" s="1"/>
      <c r="C151" s="1" t="s">
        <v>104</v>
      </c>
      <c r="D151" s="1"/>
      <c r="E151" s="1"/>
      <c r="F151" s="1"/>
      <c r="G151" s="1"/>
    </row>
    <row r="152" spans="2:23" s="22" customFormat="1" ht="12" customHeight="1">
      <c r="B152" s="1"/>
      <c r="C152" s="1"/>
      <c r="D152" s="1"/>
      <c r="E152" s="1"/>
      <c r="F152" s="1"/>
      <c r="G152" s="1"/>
    </row>
    <row r="153" spans="2:23" s="22" customFormat="1">
      <c r="B153" s="1"/>
      <c r="C153" s="1" t="s">
        <v>105</v>
      </c>
      <c r="D153" s="1"/>
      <c r="E153" s="1"/>
      <c r="F153" s="1"/>
      <c r="G153" s="1"/>
    </row>
    <row r="154" spans="2:23" s="22" customFormat="1">
      <c r="B154" s="1"/>
      <c r="C154" s="1" t="s">
        <v>106</v>
      </c>
      <c r="D154" s="1"/>
      <c r="E154" s="1"/>
      <c r="F154" s="1"/>
      <c r="G154" s="1"/>
    </row>
    <row r="155" spans="2:23" s="22" customFormat="1">
      <c r="B155" s="1"/>
      <c r="C155" s="1" t="s">
        <v>107</v>
      </c>
      <c r="D155" s="421"/>
      <c r="E155" s="1"/>
      <c r="F155" s="1"/>
      <c r="G155" s="1"/>
    </row>
    <row r="156" spans="2:23" s="22" customFormat="1">
      <c r="B156" s="1"/>
      <c r="C156" s="1" t="s">
        <v>108</v>
      </c>
      <c r="D156" s="1"/>
      <c r="E156" s="1"/>
      <c r="F156" s="1"/>
      <c r="G156" s="1"/>
    </row>
    <row r="157" spans="2:23" s="22" customFormat="1" ht="13.5" customHeight="1">
      <c r="B157" s="23"/>
    </row>
  </sheetData>
  <mergeCells count="254">
    <mergeCell ref="O130:Q131"/>
    <mergeCell ref="O132:Q132"/>
    <mergeCell ref="O133:Q134"/>
    <mergeCell ref="C139:D139"/>
    <mergeCell ref="A142:Q142"/>
    <mergeCell ref="E144:K144"/>
    <mergeCell ref="L144:N144"/>
    <mergeCell ref="O144:P144"/>
    <mergeCell ref="D145:F145"/>
    <mergeCell ref="M130:N130"/>
    <mergeCell ref="B135:D135"/>
    <mergeCell ref="E135:G135"/>
    <mergeCell ref="J135:K135"/>
    <mergeCell ref="M135:N135"/>
    <mergeCell ref="B132:D132"/>
    <mergeCell ref="E132:G132"/>
    <mergeCell ref="J132:K132"/>
    <mergeCell ref="M132:N132"/>
    <mergeCell ref="B133:D133"/>
    <mergeCell ref="E133:G133"/>
    <mergeCell ref="J133:K133"/>
    <mergeCell ref="M133:N133"/>
    <mergeCell ref="B136:D136"/>
    <mergeCell ref="E136:G136"/>
    <mergeCell ref="A81:B81"/>
    <mergeCell ref="A82:B82"/>
    <mergeCell ref="A83:B83"/>
    <mergeCell ref="A84:B84"/>
    <mergeCell ref="A55:B55"/>
    <mergeCell ref="A56:B56"/>
    <mergeCell ref="A57:A65"/>
    <mergeCell ref="B57:C57"/>
    <mergeCell ref="O57:Q57"/>
    <mergeCell ref="B58:C58"/>
    <mergeCell ref="O58:P58"/>
    <mergeCell ref="Q58:Q65"/>
    <mergeCell ref="B59:C59"/>
    <mergeCell ref="O59:P59"/>
    <mergeCell ref="B70:D70"/>
    <mergeCell ref="B63:C63"/>
    <mergeCell ref="O63:P63"/>
    <mergeCell ref="B64:C64"/>
    <mergeCell ref="O64:P64"/>
    <mergeCell ref="A1:N1"/>
    <mergeCell ref="O1:Q1"/>
    <mergeCell ref="A2:C2"/>
    <mergeCell ref="O2:Q2"/>
    <mergeCell ref="O4:Q4"/>
    <mergeCell ref="A5:C5"/>
    <mergeCell ref="D5:D6"/>
    <mergeCell ref="E5:Q5"/>
    <mergeCell ref="A6:C6"/>
    <mergeCell ref="A3:B4"/>
    <mergeCell ref="C3:C4"/>
    <mergeCell ref="O3:Q3"/>
    <mergeCell ref="D4:E4"/>
    <mergeCell ref="F4:G4"/>
    <mergeCell ref="H4:I4"/>
    <mergeCell ref="K4:L4"/>
    <mergeCell ref="D2:I2"/>
    <mergeCell ref="J2:M2"/>
    <mergeCell ref="D3:E3"/>
    <mergeCell ref="G3:I3"/>
    <mergeCell ref="J3:M3"/>
    <mergeCell ref="E6:N6"/>
    <mergeCell ref="O6:Q6"/>
    <mergeCell ref="B65:C65"/>
    <mergeCell ref="O65:P65"/>
    <mergeCell ref="B60:C60"/>
    <mergeCell ref="O60:P60"/>
    <mergeCell ref="B61:C61"/>
    <mergeCell ref="O61:P61"/>
    <mergeCell ref="B62:C62"/>
    <mergeCell ref="O62:P62"/>
    <mergeCell ref="A74:D74"/>
    <mergeCell ref="O74:Q74"/>
    <mergeCell ref="A75:D75"/>
    <mergeCell ref="O75:Q75"/>
    <mergeCell ref="A76:D76"/>
    <mergeCell ref="O76:Q76"/>
    <mergeCell ref="O70:Q70"/>
    <mergeCell ref="A71:A73"/>
    <mergeCell ref="B71:D71"/>
    <mergeCell ref="O71:P71"/>
    <mergeCell ref="Q71:Q72"/>
    <mergeCell ref="B72:D72"/>
    <mergeCell ref="O72:P72"/>
    <mergeCell ref="B73:D73"/>
    <mergeCell ref="O73:P73"/>
    <mergeCell ref="A66:A70"/>
    <mergeCell ref="B66:C67"/>
    <mergeCell ref="O66:P66"/>
    <mergeCell ref="Q66:Q68"/>
    <mergeCell ref="O67:P67"/>
    <mergeCell ref="B68:D68"/>
    <mergeCell ref="O68:P68"/>
    <mergeCell ref="B69:D69"/>
    <mergeCell ref="O69:P69"/>
    <mergeCell ref="A77:D77"/>
    <mergeCell ref="O77:Q77"/>
    <mergeCell ref="A78:D78"/>
    <mergeCell ref="O78:Q78"/>
    <mergeCell ref="A79:Q79"/>
    <mergeCell ref="A80:B80"/>
    <mergeCell ref="G80:H80"/>
    <mergeCell ref="I80:J80"/>
    <mergeCell ref="K80:L80"/>
    <mergeCell ref="M80:N80"/>
    <mergeCell ref="P80:Q80"/>
    <mergeCell ref="I81:J81"/>
    <mergeCell ref="K81:L81"/>
    <mergeCell ref="M81:N81"/>
    <mergeCell ref="I82:J82"/>
    <mergeCell ref="K82:L82"/>
    <mergeCell ref="M82:N82"/>
    <mergeCell ref="I83:J83"/>
    <mergeCell ref="K83:L83"/>
    <mergeCell ref="M83:N83"/>
    <mergeCell ref="I84:J84"/>
    <mergeCell ref="K84:L84"/>
    <mergeCell ref="M84:N84"/>
    <mergeCell ref="A85:B85"/>
    <mergeCell ref="A86:B86"/>
    <mergeCell ref="A87:B87"/>
    <mergeCell ref="A88:B88"/>
    <mergeCell ref="I87:J87"/>
    <mergeCell ref="K87:L87"/>
    <mergeCell ref="M87:N87"/>
    <mergeCell ref="I88:J88"/>
    <mergeCell ref="K88:L88"/>
    <mergeCell ref="M88:N88"/>
    <mergeCell ref="I85:J85"/>
    <mergeCell ref="K85:L85"/>
    <mergeCell ref="M85:N85"/>
    <mergeCell ref="I86:J86"/>
    <mergeCell ref="K86:L86"/>
    <mergeCell ref="M86:N86"/>
    <mergeCell ref="E92:G92"/>
    <mergeCell ref="J92:K92"/>
    <mergeCell ref="O92:P92"/>
    <mergeCell ref="B93:D93"/>
    <mergeCell ref="E93:G93"/>
    <mergeCell ref="J93:K93"/>
    <mergeCell ref="O93:P93"/>
    <mergeCell ref="A89:B89"/>
    <mergeCell ref="I89:N89"/>
    <mergeCell ref="A90:Q90"/>
    <mergeCell ref="B91:D91"/>
    <mergeCell ref="E91:G91"/>
    <mergeCell ref="J91:K91"/>
    <mergeCell ref="O91:P91"/>
    <mergeCell ref="B92:D92"/>
    <mergeCell ref="A94:A96"/>
    <mergeCell ref="B94:B96"/>
    <mergeCell ref="E94:G94"/>
    <mergeCell ref="J94:K94"/>
    <mergeCell ref="O94:P94"/>
    <mergeCell ref="E95:G95"/>
    <mergeCell ref="J95:K95"/>
    <mergeCell ref="O95:P95"/>
    <mergeCell ref="E96:G96"/>
    <mergeCell ref="J96:K96"/>
    <mergeCell ref="O96:P96"/>
    <mergeCell ref="B97:D97"/>
    <mergeCell ref="E97:G97"/>
    <mergeCell ref="J97:K97"/>
    <mergeCell ref="O97:P97"/>
    <mergeCell ref="B98:D98"/>
    <mergeCell ref="E98:G98"/>
    <mergeCell ref="J98:K98"/>
    <mergeCell ref="O98:P98"/>
    <mergeCell ref="B99:D99"/>
    <mergeCell ref="E99:G99"/>
    <mergeCell ref="J99:K99"/>
    <mergeCell ref="O99:P99"/>
    <mergeCell ref="A100:D100"/>
    <mergeCell ref="O100:P100"/>
    <mergeCell ref="A103:Q103"/>
    <mergeCell ref="E105:H106"/>
    <mergeCell ref="J105:J106"/>
    <mergeCell ref="K105:L105"/>
    <mergeCell ref="M105:O105"/>
    <mergeCell ref="K106:L106"/>
    <mergeCell ref="M106:O106"/>
    <mergeCell ref="E107:H107"/>
    <mergeCell ref="I107:O107"/>
    <mergeCell ref="B108:D108"/>
    <mergeCell ref="J108:N108"/>
    <mergeCell ref="O108:Q108"/>
    <mergeCell ref="L109:M109"/>
    <mergeCell ref="O121:Q121"/>
    <mergeCell ref="O122:Q122"/>
    <mergeCell ref="A123:D123"/>
    <mergeCell ref="O123:Q123"/>
    <mergeCell ref="N109:P109"/>
    <mergeCell ref="A112:Q112"/>
    <mergeCell ref="A114:B114"/>
    <mergeCell ref="F114:H114"/>
    <mergeCell ref="J114:L114"/>
    <mergeCell ref="M114:N114"/>
    <mergeCell ref="O114:Q114"/>
    <mergeCell ref="A115:B115"/>
    <mergeCell ref="C115:D115"/>
    <mergeCell ref="F115:L115"/>
    <mergeCell ref="M115:N115"/>
    <mergeCell ref="O115:Q115"/>
    <mergeCell ref="O124:Q124"/>
    <mergeCell ref="A117:D118"/>
    <mergeCell ref="A119:C120"/>
    <mergeCell ref="O119:Q119"/>
    <mergeCell ref="O120:Q120"/>
    <mergeCell ref="A121:D121"/>
    <mergeCell ref="A122:C122"/>
    <mergeCell ref="A124:C125"/>
    <mergeCell ref="B131:D131"/>
    <mergeCell ref="E131:G131"/>
    <mergeCell ref="J131:K131"/>
    <mergeCell ref="M131:N131"/>
    <mergeCell ref="O125:Q125"/>
    <mergeCell ref="O126:Q126"/>
    <mergeCell ref="A126:D126"/>
    <mergeCell ref="A128:N128"/>
    <mergeCell ref="B129:D129"/>
    <mergeCell ref="E129:G129"/>
    <mergeCell ref="J129:K129"/>
    <mergeCell ref="M129:N129"/>
    <mergeCell ref="O129:Q129"/>
    <mergeCell ref="B130:D130"/>
    <mergeCell ref="E130:G130"/>
    <mergeCell ref="J130:K130"/>
    <mergeCell ref="J136:K136"/>
    <mergeCell ref="M136:N136"/>
    <mergeCell ref="B137:D137"/>
    <mergeCell ref="E137:G137"/>
    <mergeCell ref="J137:K137"/>
    <mergeCell ref="M137:N137"/>
    <mergeCell ref="B134:D134"/>
    <mergeCell ref="E134:G134"/>
    <mergeCell ref="J134:K134"/>
    <mergeCell ref="M134:N134"/>
    <mergeCell ref="C147:E147"/>
    <mergeCell ref="I147:M147"/>
    <mergeCell ref="N147:P147"/>
    <mergeCell ref="J148:K148"/>
    <mergeCell ref="L148:M148"/>
    <mergeCell ref="B140:D140"/>
    <mergeCell ref="M140:N140"/>
    <mergeCell ref="B138:D138"/>
    <mergeCell ref="E138:G138"/>
    <mergeCell ref="J138:K138"/>
    <mergeCell ref="M138:N138"/>
    <mergeCell ref="E139:G139"/>
    <mergeCell ref="J139:K139"/>
    <mergeCell ref="M139:N139"/>
  </mergeCells>
  <phoneticPr fontId="1"/>
  <printOptions horizontalCentered="1"/>
  <pageMargins left="0.15" right="0.12" top="0.35" bottom="0.12" header="0.13" footer="0.12"/>
  <pageSetup paperSize="9" scale="84" firstPageNumber="0" orientation="portrait" horizontalDpi="300" verticalDpi="300" r:id="rId1"/>
  <headerFooter>
    <oddHeader>&amp;R書式３</oddHeader>
  </headerFooter>
  <rowBreaks count="2" manualBreakCount="2">
    <brk id="56" max="16" man="1"/>
    <brk id="11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3B28-4029-4110-954E-F61865A69545}">
  <dimension ref="A1:II158"/>
  <sheetViews>
    <sheetView workbookViewId="0">
      <selection activeCell="Y26" sqref="Y26"/>
    </sheetView>
  </sheetViews>
  <sheetFormatPr defaultRowHeight="13.5"/>
  <cols>
    <col min="1" max="1" width="3.625" style="43" customWidth="1"/>
    <col min="2" max="2" width="12.625" style="44" customWidth="1"/>
    <col min="3" max="3" width="8" style="43" customWidth="1"/>
    <col min="4" max="4" width="9.875" style="43" customWidth="1"/>
    <col min="5" max="13" width="5.5" style="43" customWidth="1"/>
    <col min="14" max="14" width="5.75" style="43" customWidth="1"/>
    <col min="15" max="17" width="6.875" style="43" customWidth="1"/>
    <col min="18" max="243" width="8.375" style="43" customWidth="1"/>
    <col min="244" max="1011" width="8.375" customWidth="1"/>
  </cols>
  <sheetData>
    <row r="1" spans="1:19" s="22" customFormat="1" ht="27" customHeight="1">
      <c r="A1" s="868" t="s">
        <v>85</v>
      </c>
      <c r="B1" s="868"/>
      <c r="C1" s="868"/>
      <c r="D1" s="868"/>
      <c r="E1" s="868"/>
      <c r="F1" s="868"/>
      <c r="G1" s="868"/>
      <c r="H1" s="868"/>
      <c r="I1" s="868"/>
      <c r="J1" s="868"/>
      <c r="K1" s="868"/>
      <c r="L1" s="868"/>
      <c r="M1" s="868"/>
      <c r="N1" s="868"/>
      <c r="O1" s="763" t="s">
        <v>219</v>
      </c>
      <c r="P1" s="764"/>
      <c r="Q1" s="764"/>
    </row>
    <row r="2" spans="1:19" s="22" customFormat="1" ht="16.5" customHeight="1">
      <c r="A2" s="765" t="s">
        <v>35</v>
      </c>
      <c r="B2" s="765"/>
      <c r="C2" s="765"/>
      <c r="D2" s="787" t="s">
        <v>36</v>
      </c>
      <c r="E2" s="788"/>
      <c r="F2" s="788"/>
      <c r="G2" s="788"/>
      <c r="H2" s="788"/>
      <c r="I2" s="789"/>
      <c r="J2" s="790" t="s">
        <v>220</v>
      </c>
      <c r="K2" s="791"/>
      <c r="L2" s="791"/>
      <c r="M2" s="792"/>
      <c r="N2" s="431" t="s">
        <v>114</v>
      </c>
      <c r="O2" s="766">
        <v>45023</v>
      </c>
      <c r="P2" s="767"/>
      <c r="Q2" s="768"/>
    </row>
    <row r="3" spans="1:19" s="22" customFormat="1" ht="16.5" customHeight="1">
      <c r="A3" s="864" t="s">
        <v>241</v>
      </c>
      <c r="B3" s="864"/>
      <c r="C3" s="778" t="s">
        <v>37</v>
      </c>
      <c r="D3" s="793">
        <v>45017</v>
      </c>
      <c r="E3" s="794"/>
      <c r="F3" s="149" t="s">
        <v>38</v>
      </c>
      <c r="G3" s="866">
        <v>45019</v>
      </c>
      <c r="H3" s="866"/>
      <c r="I3" s="867"/>
      <c r="J3" s="793" t="s">
        <v>242</v>
      </c>
      <c r="K3" s="794"/>
      <c r="L3" s="794"/>
      <c r="M3" s="798"/>
      <c r="N3" s="432" t="s">
        <v>39</v>
      </c>
      <c r="O3" s="780" t="s">
        <v>243</v>
      </c>
      <c r="P3" s="781"/>
      <c r="Q3" s="782"/>
    </row>
    <row r="4" spans="1:19" s="22" customFormat="1" ht="16.5" customHeight="1" thickBot="1">
      <c r="A4" s="865"/>
      <c r="B4" s="865"/>
      <c r="C4" s="779"/>
      <c r="D4" s="783" t="s">
        <v>244</v>
      </c>
      <c r="E4" s="783"/>
      <c r="F4" s="784" t="s">
        <v>40</v>
      </c>
      <c r="G4" s="784"/>
      <c r="H4" s="785" t="s">
        <v>115</v>
      </c>
      <c r="I4" s="785"/>
      <c r="J4" s="433">
        <v>3</v>
      </c>
      <c r="K4" s="786" t="s">
        <v>116</v>
      </c>
      <c r="L4" s="786"/>
      <c r="M4" s="434">
        <v>2</v>
      </c>
      <c r="N4" s="435" t="s">
        <v>89</v>
      </c>
      <c r="O4" s="769" t="s">
        <v>245</v>
      </c>
      <c r="P4" s="770"/>
      <c r="Q4" s="770"/>
    </row>
    <row r="5" spans="1:19" s="22" customFormat="1" ht="16.5" customHeight="1" thickTop="1" thickBot="1">
      <c r="A5" s="771" t="s">
        <v>117</v>
      </c>
      <c r="B5" s="771"/>
      <c r="C5" s="771"/>
      <c r="D5" s="772" t="s">
        <v>118</v>
      </c>
      <c r="E5" s="774" t="s">
        <v>119</v>
      </c>
      <c r="F5" s="774"/>
      <c r="G5" s="774"/>
      <c r="H5" s="774"/>
      <c r="I5" s="774"/>
      <c r="J5" s="774"/>
      <c r="K5" s="774"/>
      <c r="L5" s="774"/>
      <c r="M5" s="774"/>
      <c r="N5" s="774"/>
      <c r="O5" s="774"/>
      <c r="P5" s="774"/>
      <c r="Q5" s="774"/>
    </row>
    <row r="6" spans="1:19" s="22" customFormat="1" ht="16.5" customHeight="1" thickTop="1">
      <c r="A6" s="775" t="s">
        <v>41</v>
      </c>
      <c r="B6" s="775"/>
      <c r="C6" s="775"/>
      <c r="D6" s="773"/>
      <c r="E6" s="799" t="s">
        <v>120</v>
      </c>
      <c r="F6" s="800"/>
      <c r="G6" s="800"/>
      <c r="H6" s="800"/>
      <c r="I6" s="800"/>
      <c r="J6" s="800"/>
      <c r="K6" s="800"/>
      <c r="L6" s="800"/>
      <c r="M6" s="800"/>
      <c r="N6" s="801"/>
      <c r="O6" s="802" t="s">
        <v>222</v>
      </c>
      <c r="P6" s="803"/>
      <c r="Q6" s="804"/>
    </row>
    <row r="7" spans="1:19" s="22" customFormat="1" ht="16.5" customHeight="1">
      <c r="A7" s="150"/>
      <c r="B7" s="151" t="s">
        <v>121</v>
      </c>
      <c r="C7" s="365" t="s">
        <v>35</v>
      </c>
      <c r="D7" s="366" t="s">
        <v>42</v>
      </c>
      <c r="E7" s="367">
        <v>45017</v>
      </c>
      <c r="F7" s="368">
        <v>45018</v>
      </c>
      <c r="G7" s="368">
        <v>45019</v>
      </c>
      <c r="H7" s="368"/>
      <c r="I7" s="368"/>
      <c r="J7" s="368"/>
      <c r="K7" s="368"/>
      <c r="L7" s="368"/>
      <c r="M7" s="368"/>
      <c r="N7" s="369"/>
      <c r="O7" s="370" t="s">
        <v>86</v>
      </c>
      <c r="P7" s="371" t="s">
        <v>87</v>
      </c>
      <c r="Q7" s="372" t="s">
        <v>88</v>
      </c>
      <c r="R7" s="152">
        <f>SUM(R8:R54)</f>
        <v>15</v>
      </c>
    </row>
    <row r="8" spans="1:19" s="22" customFormat="1" ht="16.5" customHeight="1">
      <c r="A8" s="373">
        <v>1</v>
      </c>
      <c r="B8" s="374" t="s">
        <v>246</v>
      </c>
      <c r="C8" s="375" t="s">
        <v>247</v>
      </c>
      <c r="D8" s="376">
        <v>4</v>
      </c>
      <c r="E8" s="377" t="s">
        <v>248</v>
      </c>
      <c r="F8" s="378" t="s">
        <v>86</v>
      </c>
      <c r="G8" s="378" t="s">
        <v>249</v>
      </c>
      <c r="H8" s="378"/>
      <c r="I8" s="378"/>
      <c r="J8" s="378"/>
      <c r="K8" s="378"/>
      <c r="L8" s="378"/>
      <c r="M8" s="378"/>
      <c r="N8" s="376"/>
      <c r="O8" s="379">
        <f>COUNTIF($E8:$N8,"○")</f>
        <v>2</v>
      </c>
      <c r="P8" s="380">
        <f>COUNTIF($E8:$N8,"-")</f>
        <v>1</v>
      </c>
      <c r="Q8" s="381">
        <f>COUNTIF($E8:$N8,"日")</f>
        <v>0</v>
      </c>
      <c r="R8" s="153">
        <f>IF(SUM(O8:Q8)&gt;0,1,0)</f>
        <v>1</v>
      </c>
    </row>
    <row r="9" spans="1:19" s="22" customFormat="1" ht="16.5" customHeight="1">
      <c r="A9" s="382">
        <v>2</v>
      </c>
      <c r="B9" s="154" t="s">
        <v>250</v>
      </c>
      <c r="C9" s="155" t="s">
        <v>247</v>
      </c>
      <c r="D9" s="156">
        <v>4</v>
      </c>
      <c r="E9" s="157" t="s">
        <v>86</v>
      </c>
      <c r="F9" s="155" t="s">
        <v>86</v>
      </c>
      <c r="G9" s="155" t="s">
        <v>87</v>
      </c>
      <c r="H9" s="155"/>
      <c r="I9" s="155"/>
      <c r="J9" s="155"/>
      <c r="K9" s="155"/>
      <c r="L9" s="155"/>
      <c r="M9" s="155"/>
      <c r="N9" s="156"/>
      <c r="O9" s="158">
        <f t="shared" ref="O9:O54" si="0">COUNTIF($E9:$N9,"○")</f>
        <v>2</v>
      </c>
      <c r="P9" s="159">
        <f t="shared" ref="P9:P54" si="1">COUNTIF($E9:$N9,"-")</f>
        <v>1</v>
      </c>
      <c r="Q9" s="160">
        <f t="shared" ref="Q9:Q54" si="2">COUNTIF($E9:$N9,"日")</f>
        <v>0</v>
      </c>
      <c r="R9" s="153">
        <f t="shared" ref="R9:R54" si="3">IF(SUM(O9:Q9)&gt;0,1,0)</f>
        <v>1</v>
      </c>
    </row>
    <row r="10" spans="1:19" s="22" customFormat="1" ht="16.5" customHeight="1">
      <c r="A10" s="382">
        <v>3</v>
      </c>
      <c r="B10" s="154" t="s">
        <v>251</v>
      </c>
      <c r="C10" s="155" t="s">
        <v>247</v>
      </c>
      <c r="D10" s="156">
        <v>3</v>
      </c>
      <c r="E10" s="157" t="s">
        <v>86</v>
      </c>
      <c r="F10" s="155" t="s">
        <v>86</v>
      </c>
      <c r="G10" s="155" t="s">
        <v>87</v>
      </c>
      <c r="H10" s="155"/>
      <c r="I10" s="155"/>
      <c r="J10" s="155"/>
      <c r="K10" s="155"/>
      <c r="L10" s="155"/>
      <c r="M10" s="155"/>
      <c r="N10" s="156"/>
      <c r="O10" s="158">
        <f t="shared" si="0"/>
        <v>2</v>
      </c>
      <c r="P10" s="159">
        <f t="shared" si="1"/>
        <v>1</v>
      </c>
      <c r="Q10" s="160">
        <f t="shared" si="2"/>
        <v>0</v>
      </c>
      <c r="R10" s="153">
        <f t="shared" si="3"/>
        <v>1</v>
      </c>
    </row>
    <row r="11" spans="1:19" s="22" customFormat="1" ht="16.5" customHeight="1">
      <c r="A11" s="382">
        <v>4</v>
      </c>
      <c r="B11" s="154" t="s">
        <v>252</v>
      </c>
      <c r="C11" s="155" t="s">
        <v>247</v>
      </c>
      <c r="D11" s="156">
        <v>3</v>
      </c>
      <c r="E11" s="157" t="s">
        <v>253</v>
      </c>
      <c r="F11" s="155" t="s">
        <v>254</v>
      </c>
      <c r="G11" s="155" t="s">
        <v>253</v>
      </c>
      <c r="H11" s="155"/>
      <c r="I11" s="155"/>
      <c r="J11" s="155"/>
      <c r="K11" s="155"/>
      <c r="L11" s="155"/>
      <c r="M11" s="155"/>
      <c r="N11" s="156"/>
      <c r="O11" s="158">
        <f t="shared" si="0"/>
        <v>0</v>
      </c>
      <c r="P11" s="159">
        <f t="shared" si="1"/>
        <v>0</v>
      </c>
      <c r="Q11" s="160">
        <f t="shared" si="2"/>
        <v>1</v>
      </c>
      <c r="R11" s="153">
        <f t="shared" si="3"/>
        <v>1</v>
      </c>
    </row>
    <row r="12" spans="1:19" s="22" customFormat="1" ht="16.5" customHeight="1">
      <c r="A12" s="382">
        <v>5</v>
      </c>
      <c r="B12" s="154" t="s">
        <v>255</v>
      </c>
      <c r="C12" s="155" t="s">
        <v>247</v>
      </c>
      <c r="D12" s="156">
        <v>3</v>
      </c>
      <c r="E12" s="157" t="s">
        <v>86</v>
      </c>
      <c r="F12" s="155" t="s">
        <v>86</v>
      </c>
      <c r="G12" s="155" t="s">
        <v>87</v>
      </c>
      <c r="H12" s="155"/>
      <c r="I12" s="155"/>
      <c r="J12" s="155"/>
      <c r="K12" s="155"/>
      <c r="L12" s="155"/>
      <c r="M12" s="155"/>
      <c r="N12" s="156"/>
      <c r="O12" s="158">
        <f t="shared" si="0"/>
        <v>2</v>
      </c>
      <c r="P12" s="159">
        <f t="shared" si="1"/>
        <v>1</v>
      </c>
      <c r="Q12" s="160">
        <f t="shared" si="2"/>
        <v>0</v>
      </c>
      <c r="R12" s="153">
        <f t="shared" si="3"/>
        <v>1</v>
      </c>
    </row>
    <row r="13" spans="1:19" s="22" customFormat="1" ht="16.5" customHeight="1">
      <c r="A13" s="382">
        <v>6</v>
      </c>
      <c r="B13" s="154" t="s">
        <v>256</v>
      </c>
      <c r="C13" s="155" t="s">
        <v>247</v>
      </c>
      <c r="D13" s="156">
        <v>2</v>
      </c>
      <c r="E13" s="157" t="s">
        <v>86</v>
      </c>
      <c r="F13" s="155" t="s">
        <v>87</v>
      </c>
      <c r="G13" s="155" t="s">
        <v>253</v>
      </c>
      <c r="H13" s="155"/>
      <c r="I13" s="155"/>
      <c r="J13" s="155"/>
      <c r="K13" s="155"/>
      <c r="L13" s="155"/>
      <c r="M13" s="155"/>
      <c r="N13" s="156"/>
      <c r="O13" s="158">
        <f t="shared" si="0"/>
        <v>1</v>
      </c>
      <c r="P13" s="159">
        <f t="shared" si="1"/>
        <v>1</v>
      </c>
      <c r="Q13" s="160">
        <f t="shared" si="2"/>
        <v>0</v>
      </c>
      <c r="R13" s="153">
        <f t="shared" si="3"/>
        <v>1</v>
      </c>
    </row>
    <row r="14" spans="1:19" s="22" customFormat="1" ht="16.5" customHeight="1">
      <c r="A14" s="382">
        <v>7</v>
      </c>
      <c r="B14" s="154" t="s">
        <v>257</v>
      </c>
      <c r="C14" s="155" t="s">
        <v>247</v>
      </c>
      <c r="D14" s="156">
        <v>2</v>
      </c>
      <c r="E14" s="157" t="s">
        <v>86</v>
      </c>
      <c r="F14" s="155" t="s">
        <v>87</v>
      </c>
      <c r="G14" s="155" t="s">
        <v>253</v>
      </c>
      <c r="H14" s="155"/>
      <c r="I14" s="155"/>
      <c r="J14" s="155"/>
      <c r="K14" s="155"/>
      <c r="L14" s="155"/>
      <c r="M14" s="155"/>
      <c r="N14" s="156"/>
      <c r="O14" s="158">
        <f t="shared" si="0"/>
        <v>1</v>
      </c>
      <c r="P14" s="159">
        <f t="shared" si="1"/>
        <v>1</v>
      </c>
      <c r="Q14" s="160">
        <f t="shared" si="2"/>
        <v>0</v>
      </c>
      <c r="R14" s="153">
        <f t="shared" si="3"/>
        <v>1</v>
      </c>
    </row>
    <row r="15" spans="1:19" s="22" customFormat="1" ht="16.5" customHeight="1">
      <c r="A15" s="382">
        <v>8</v>
      </c>
      <c r="B15" s="154" t="s">
        <v>258</v>
      </c>
      <c r="C15" s="155" t="s">
        <v>247</v>
      </c>
      <c r="D15" s="156">
        <v>1</v>
      </c>
      <c r="E15" s="157" t="s">
        <v>86</v>
      </c>
      <c r="F15" s="155" t="s">
        <v>86</v>
      </c>
      <c r="G15" s="155" t="s">
        <v>253</v>
      </c>
      <c r="H15" s="467" t="s">
        <v>259</v>
      </c>
      <c r="I15" s="155"/>
      <c r="J15" s="155"/>
      <c r="K15" s="155"/>
      <c r="L15" s="155"/>
      <c r="M15" s="155"/>
      <c r="N15" s="156"/>
      <c r="O15" s="158">
        <f t="shared" si="0"/>
        <v>2</v>
      </c>
      <c r="P15" s="159">
        <f t="shared" si="1"/>
        <v>0</v>
      </c>
      <c r="Q15" s="160">
        <f t="shared" si="2"/>
        <v>0</v>
      </c>
      <c r="R15" s="153">
        <f t="shared" si="3"/>
        <v>1</v>
      </c>
      <c r="S15" s="22" t="s">
        <v>260</v>
      </c>
    </row>
    <row r="16" spans="1:19" s="22" customFormat="1" ht="16.5" customHeight="1">
      <c r="A16" s="382">
        <v>9</v>
      </c>
      <c r="B16" s="154" t="s">
        <v>261</v>
      </c>
      <c r="C16" s="155" t="s">
        <v>247</v>
      </c>
      <c r="D16" s="156">
        <v>1</v>
      </c>
      <c r="E16" s="157" t="s">
        <v>254</v>
      </c>
      <c r="F16" s="155" t="s">
        <v>86</v>
      </c>
      <c r="G16" s="161" t="s">
        <v>249</v>
      </c>
      <c r="H16" s="467" t="s">
        <v>262</v>
      </c>
      <c r="I16" s="155"/>
      <c r="J16" s="155"/>
      <c r="K16" s="155"/>
      <c r="L16" s="155"/>
      <c r="M16" s="155"/>
      <c r="N16" s="156"/>
      <c r="O16" s="158">
        <f t="shared" si="0"/>
        <v>1</v>
      </c>
      <c r="P16" s="159">
        <f t="shared" si="1"/>
        <v>1</v>
      </c>
      <c r="Q16" s="160">
        <f t="shared" si="2"/>
        <v>1</v>
      </c>
      <c r="R16" s="153">
        <f t="shared" si="3"/>
        <v>1</v>
      </c>
    </row>
    <row r="17" spans="1:25" s="22" customFormat="1" ht="16.5" customHeight="1">
      <c r="A17" s="382">
        <v>10</v>
      </c>
      <c r="B17" s="154" t="s">
        <v>263</v>
      </c>
      <c r="C17" s="155" t="s">
        <v>264</v>
      </c>
      <c r="D17" s="156">
        <v>3</v>
      </c>
      <c r="E17" s="157" t="s">
        <v>86</v>
      </c>
      <c r="F17" s="155" t="s">
        <v>86</v>
      </c>
      <c r="G17" s="161" t="s">
        <v>249</v>
      </c>
      <c r="H17" s="155"/>
      <c r="I17" s="155"/>
      <c r="J17" s="155"/>
      <c r="K17" s="155"/>
      <c r="L17" s="155"/>
      <c r="M17" s="155"/>
      <c r="N17" s="156"/>
      <c r="O17" s="158">
        <f t="shared" si="0"/>
        <v>2</v>
      </c>
      <c r="P17" s="159">
        <f t="shared" si="1"/>
        <v>1</v>
      </c>
      <c r="Q17" s="160">
        <f t="shared" si="2"/>
        <v>0</v>
      </c>
      <c r="R17" s="153">
        <f t="shared" si="3"/>
        <v>1</v>
      </c>
    </row>
    <row r="18" spans="1:25" s="22" customFormat="1" ht="16.5" customHeight="1">
      <c r="A18" s="382">
        <v>11</v>
      </c>
      <c r="B18" s="154" t="s">
        <v>265</v>
      </c>
      <c r="C18" s="155" t="s">
        <v>264</v>
      </c>
      <c r="D18" s="156">
        <v>2</v>
      </c>
      <c r="E18" s="157" t="s">
        <v>86</v>
      </c>
      <c r="F18" s="155" t="s">
        <v>86</v>
      </c>
      <c r="G18" s="155" t="s">
        <v>249</v>
      </c>
      <c r="H18" s="467" t="s">
        <v>266</v>
      </c>
      <c r="I18" s="155"/>
      <c r="J18" s="155"/>
      <c r="K18" s="155"/>
      <c r="L18" s="161"/>
      <c r="M18" s="155"/>
      <c r="N18" s="156"/>
      <c r="O18" s="158">
        <f t="shared" si="0"/>
        <v>2</v>
      </c>
      <c r="P18" s="159">
        <f t="shared" si="1"/>
        <v>1</v>
      </c>
      <c r="Q18" s="160">
        <f t="shared" si="2"/>
        <v>0</v>
      </c>
      <c r="R18" s="153">
        <f t="shared" si="3"/>
        <v>1</v>
      </c>
      <c r="V18" s="468"/>
      <c r="W18" s="469"/>
      <c r="X18" s="470"/>
    </row>
    <row r="19" spans="1:25" s="22" customFormat="1" ht="16.5" customHeight="1">
      <c r="A19" s="382">
        <v>12</v>
      </c>
      <c r="B19" s="154" t="s">
        <v>267</v>
      </c>
      <c r="C19" s="155" t="s">
        <v>264</v>
      </c>
      <c r="D19" s="156">
        <v>1</v>
      </c>
      <c r="E19" s="157" t="s">
        <v>253</v>
      </c>
      <c r="F19" s="155" t="s">
        <v>86</v>
      </c>
      <c r="G19" s="155" t="s">
        <v>249</v>
      </c>
      <c r="H19" s="155"/>
      <c r="I19" s="155"/>
      <c r="J19" s="155"/>
      <c r="K19" s="155"/>
      <c r="L19" s="155"/>
      <c r="M19" s="155"/>
      <c r="N19" s="156"/>
      <c r="O19" s="158">
        <f t="shared" si="0"/>
        <v>1</v>
      </c>
      <c r="P19" s="159">
        <f t="shared" si="1"/>
        <v>1</v>
      </c>
      <c r="Q19" s="160">
        <f t="shared" si="2"/>
        <v>0</v>
      </c>
      <c r="R19" s="153">
        <f t="shared" si="3"/>
        <v>1</v>
      </c>
    </row>
    <row r="20" spans="1:25" s="22" customFormat="1" ht="16.5" customHeight="1">
      <c r="A20" s="382">
        <v>13</v>
      </c>
      <c r="B20" s="154" t="s">
        <v>268</v>
      </c>
      <c r="C20" s="155" t="s">
        <v>247</v>
      </c>
      <c r="D20" s="156" t="s">
        <v>269</v>
      </c>
      <c r="E20" s="157" t="s">
        <v>254</v>
      </c>
      <c r="F20" s="155" t="s">
        <v>253</v>
      </c>
      <c r="G20" s="155" t="s">
        <v>254</v>
      </c>
      <c r="H20" s="155"/>
      <c r="I20" s="155"/>
      <c r="J20" s="155"/>
      <c r="K20" s="155"/>
      <c r="L20" s="155"/>
      <c r="M20" s="155"/>
      <c r="N20" s="156"/>
      <c r="O20" s="158">
        <f t="shared" si="0"/>
        <v>0</v>
      </c>
      <c r="P20" s="159">
        <f t="shared" si="1"/>
        <v>0</v>
      </c>
      <c r="Q20" s="160">
        <f t="shared" si="2"/>
        <v>2</v>
      </c>
      <c r="R20" s="153">
        <f t="shared" si="3"/>
        <v>1</v>
      </c>
    </row>
    <row r="21" spans="1:25" s="22" customFormat="1" ht="16.5" customHeight="1">
      <c r="A21" s="382">
        <v>14</v>
      </c>
      <c r="B21" s="154" t="s">
        <v>270</v>
      </c>
      <c r="C21" s="155" t="s">
        <v>247</v>
      </c>
      <c r="D21" s="156" t="s">
        <v>269</v>
      </c>
      <c r="E21" s="163" t="s">
        <v>86</v>
      </c>
      <c r="F21" s="161" t="s">
        <v>249</v>
      </c>
      <c r="G21" s="161" t="s">
        <v>253</v>
      </c>
      <c r="H21" s="161"/>
      <c r="I21" s="161"/>
      <c r="J21" s="161"/>
      <c r="K21" s="161"/>
      <c r="L21" s="161"/>
      <c r="M21" s="155"/>
      <c r="N21" s="156"/>
      <c r="O21" s="158">
        <f t="shared" si="0"/>
        <v>1</v>
      </c>
      <c r="P21" s="159">
        <f t="shared" si="1"/>
        <v>1</v>
      </c>
      <c r="Q21" s="160">
        <f t="shared" si="2"/>
        <v>0</v>
      </c>
      <c r="R21" s="153">
        <f t="shared" si="3"/>
        <v>1</v>
      </c>
    </row>
    <row r="22" spans="1:25" s="22" customFormat="1" ht="16.5" customHeight="1">
      <c r="A22" s="382">
        <v>15</v>
      </c>
      <c r="B22" s="154" t="s">
        <v>271</v>
      </c>
      <c r="C22" s="155" t="s">
        <v>264</v>
      </c>
      <c r="D22" s="156" t="s">
        <v>269</v>
      </c>
      <c r="E22" s="157" t="s">
        <v>253</v>
      </c>
      <c r="F22" s="155" t="s">
        <v>254</v>
      </c>
      <c r="G22" s="155" t="s">
        <v>254</v>
      </c>
      <c r="H22" s="467" t="s">
        <v>272</v>
      </c>
      <c r="I22" s="155"/>
      <c r="J22" s="155"/>
      <c r="K22" s="155"/>
      <c r="L22" s="155"/>
      <c r="M22" s="155"/>
      <c r="N22" s="156"/>
      <c r="O22" s="158">
        <f t="shared" si="0"/>
        <v>0</v>
      </c>
      <c r="P22" s="159">
        <f t="shared" si="1"/>
        <v>0</v>
      </c>
      <c r="Q22" s="160">
        <f t="shared" si="2"/>
        <v>2</v>
      </c>
      <c r="R22" s="153">
        <f t="shared" si="3"/>
        <v>1</v>
      </c>
    </row>
    <row r="23" spans="1:25" s="22" customFormat="1" ht="16.5" customHeight="1">
      <c r="A23" s="382">
        <v>16</v>
      </c>
      <c r="B23" s="154"/>
      <c r="C23" s="162"/>
      <c r="D23" s="156"/>
      <c r="E23" s="157"/>
      <c r="F23" s="155"/>
      <c r="G23" s="155"/>
      <c r="H23" s="155"/>
      <c r="I23" s="155"/>
      <c r="J23" s="155"/>
      <c r="K23" s="155"/>
      <c r="L23" s="155"/>
      <c r="M23" s="155"/>
      <c r="N23" s="156"/>
      <c r="O23" s="158">
        <f t="shared" si="0"/>
        <v>0</v>
      </c>
      <c r="P23" s="159">
        <f t="shared" si="1"/>
        <v>0</v>
      </c>
      <c r="Q23" s="160">
        <f t="shared" si="2"/>
        <v>0</v>
      </c>
      <c r="R23" s="153">
        <f t="shared" si="3"/>
        <v>0</v>
      </c>
    </row>
    <row r="24" spans="1:25" s="22" customFormat="1" ht="16.5" customHeight="1">
      <c r="A24" s="382">
        <v>17</v>
      </c>
      <c r="B24" s="154"/>
      <c r="C24" s="162"/>
      <c r="D24" s="156"/>
      <c r="E24" s="157"/>
      <c r="F24" s="155"/>
      <c r="G24" s="155"/>
      <c r="H24" s="155"/>
      <c r="I24" s="155"/>
      <c r="J24" s="155"/>
      <c r="K24" s="155"/>
      <c r="L24" s="155"/>
      <c r="M24" s="155"/>
      <c r="N24" s="156"/>
      <c r="O24" s="158">
        <f t="shared" si="0"/>
        <v>0</v>
      </c>
      <c r="P24" s="159">
        <f t="shared" si="1"/>
        <v>0</v>
      </c>
      <c r="Q24" s="160">
        <f t="shared" si="2"/>
        <v>0</v>
      </c>
      <c r="R24" s="153">
        <f t="shared" si="3"/>
        <v>0</v>
      </c>
    </row>
    <row r="25" spans="1:25" s="22" customFormat="1" ht="16.5" customHeight="1">
      <c r="A25" s="382">
        <v>18</v>
      </c>
      <c r="B25" s="154"/>
      <c r="C25" s="162"/>
      <c r="D25" s="156"/>
      <c r="E25" s="157"/>
      <c r="F25" s="155"/>
      <c r="G25" s="155"/>
      <c r="H25" s="155"/>
      <c r="I25" s="155"/>
      <c r="J25" s="155"/>
      <c r="K25" s="155"/>
      <c r="L25" s="155"/>
      <c r="M25" s="155"/>
      <c r="N25" s="156"/>
      <c r="O25" s="158">
        <f t="shared" si="0"/>
        <v>0</v>
      </c>
      <c r="P25" s="159">
        <f t="shared" si="1"/>
        <v>0</v>
      </c>
      <c r="Q25" s="160">
        <f t="shared" si="2"/>
        <v>0</v>
      </c>
      <c r="R25" s="153">
        <f t="shared" si="3"/>
        <v>0</v>
      </c>
    </row>
    <row r="26" spans="1:25" s="22" customFormat="1" ht="16.5" customHeight="1">
      <c r="A26" s="382">
        <v>19</v>
      </c>
      <c r="B26" s="154"/>
      <c r="C26" s="162"/>
      <c r="D26" s="156"/>
      <c r="E26" s="163"/>
      <c r="F26" s="155"/>
      <c r="G26" s="155"/>
      <c r="H26" s="161"/>
      <c r="I26" s="161"/>
      <c r="J26" s="161"/>
      <c r="K26" s="161"/>
      <c r="L26" s="161"/>
      <c r="M26" s="155"/>
      <c r="N26" s="156"/>
      <c r="O26" s="158">
        <f t="shared" si="0"/>
        <v>0</v>
      </c>
      <c r="P26" s="159">
        <f t="shared" si="1"/>
        <v>0</v>
      </c>
      <c r="Q26" s="160">
        <f t="shared" si="2"/>
        <v>0</v>
      </c>
      <c r="R26" s="153">
        <f t="shared" si="3"/>
        <v>0</v>
      </c>
      <c r="Y26" s="892" t="s">
        <v>289</v>
      </c>
    </row>
    <row r="27" spans="1:25" s="22" customFormat="1" ht="16.5" customHeight="1">
      <c r="A27" s="382">
        <v>20</v>
      </c>
      <c r="B27" s="154"/>
      <c r="C27" s="162"/>
      <c r="D27" s="156"/>
      <c r="E27" s="163"/>
      <c r="F27" s="161"/>
      <c r="G27" s="161"/>
      <c r="H27" s="161"/>
      <c r="I27" s="161"/>
      <c r="J27" s="161"/>
      <c r="K27" s="161"/>
      <c r="L27" s="161"/>
      <c r="M27" s="155"/>
      <c r="N27" s="156"/>
      <c r="O27" s="158">
        <f t="shared" si="0"/>
        <v>0</v>
      </c>
      <c r="P27" s="159">
        <f t="shared" si="1"/>
        <v>0</v>
      </c>
      <c r="Q27" s="160">
        <f t="shared" si="2"/>
        <v>0</v>
      </c>
      <c r="R27" s="153">
        <f t="shared" si="3"/>
        <v>0</v>
      </c>
    </row>
    <row r="28" spans="1:25" s="22" customFormat="1" ht="16.5" customHeight="1">
      <c r="A28" s="382">
        <v>21</v>
      </c>
      <c r="B28" s="154"/>
      <c r="C28" s="162"/>
      <c r="D28" s="156"/>
      <c r="E28" s="163"/>
      <c r="F28" s="161"/>
      <c r="G28" s="161"/>
      <c r="H28" s="161"/>
      <c r="I28" s="161"/>
      <c r="J28" s="161"/>
      <c r="K28" s="161"/>
      <c r="L28" s="161"/>
      <c r="M28" s="155"/>
      <c r="N28" s="156"/>
      <c r="O28" s="158">
        <f t="shared" si="0"/>
        <v>0</v>
      </c>
      <c r="P28" s="159">
        <f t="shared" si="1"/>
        <v>0</v>
      </c>
      <c r="Q28" s="160">
        <f t="shared" si="2"/>
        <v>0</v>
      </c>
      <c r="R28" s="153">
        <f t="shared" si="3"/>
        <v>0</v>
      </c>
    </row>
    <row r="29" spans="1:25" s="22" customFormat="1" ht="16.5" customHeight="1">
      <c r="A29" s="382">
        <v>22</v>
      </c>
      <c r="B29" s="154"/>
      <c r="C29" s="162"/>
      <c r="D29" s="156"/>
      <c r="E29" s="163"/>
      <c r="F29" s="161"/>
      <c r="G29" s="161"/>
      <c r="H29" s="161"/>
      <c r="I29" s="161"/>
      <c r="J29" s="161"/>
      <c r="K29" s="161"/>
      <c r="L29" s="161"/>
      <c r="M29" s="155"/>
      <c r="N29" s="156"/>
      <c r="O29" s="158">
        <f t="shared" si="0"/>
        <v>0</v>
      </c>
      <c r="P29" s="159">
        <f t="shared" si="1"/>
        <v>0</v>
      </c>
      <c r="Q29" s="160">
        <f t="shared" si="2"/>
        <v>0</v>
      </c>
      <c r="R29" s="153">
        <f t="shared" si="3"/>
        <v>0</v>
      </c>
    </row>
    <row r="30" spans="1:25" s="22" customFormat="1" ht="16.5" customHeight="1">
      <c r="A30" s="382">
        <v>23</v>
      </c>
      <c r="B30" s="154"/>
      <c r="C30" s="162"/>
      <c r="D30" s="156"/>
      <c r="E30" s="163"/>
      <c r="F30" s="161"/>
      <c r="G30" s="161"/>
      <c r="H30" s="161"/>
      <c r="I30" s="161"/>
      <c r="J30" s="161"/>
      <c r="K30" s="161"/>
      <c r="L30" s="161"/>
      <c r="M30" s="155"/>
      <c r="N30" s="156"/>
      <c r="O30" s="158">
        <f t="shared" si="0"/>
        <v>0</v>
      </c>
      <c r="P30" s="159">
        <f t="shared" si="1"/>
        <v>0</v>
      </c>
      <c r="Q30" s="160">
        <f t="shared" si="2"/>
        <v>0</v>
      </c>
      <c r="R30" s="153">
        <f t="shared" si="3"/>
        <v>0</v>
      </c>
    </row>
    <row r="31" spans="1:25" s="22" customFormat="1" ht="16.5" customHeight="1">
      <c r="A31" s="382">
        <v>24</v>
      </c>
      <c r="B31" s="154"/>
      <c r="C31" s="162"/>
      <c r="D31" s="156"/>
      <c r="E31" s="163"/>
      <c r="F31" s="161"/>
      <c r="G31" s="155"/>
      <c r="H31" s="155"/>
      <c r="I31" s="155"/>
      <c r="J31" s="155"/>
      <c r="K31" s="155"/>
      <c r="L31" s="161"/>
      <c r="M31" s="155"/>
      <c r="N31" s="156"/>
      <c r="O31" s="158">
        <f t="shared" si="0"/>
        <v>0</v>
      </c>
      <c r="P31" s="159">
        <f t="shared" si="1"/>
        <v>0</v>
      </c>
      <c r="Q31" s="160">
        <f t="shared" si="2"/>
        <v>0</v>
      </c>
      <c r="R31" s="153">
        <f t="shared" si="3"/>
        <v>0</v>
      </c>
    </row>
    <row r="32" spans="1:25" s="22" customFormat="1" ht="16.5" customHeight="1">
      <c r="A32" s="382">
        <v>25</v>
      </c>
      <c r="B32" s="154"/>
      <c r="C32" s="162"/>
      <c r="D32" s="156"/>
      <c r="E32" s="163"/>
      <c r="F32" s="161"/>
      <c r="G32" s="155"/>
      <c r="H32" s="155"/>
      <c r="I32" s="155"/>
      <c r="J32" s="155"/>
      <c r="K32" s="155"/>
      <c r="L32" s="161"/>
      <c r="M32" s="155"/>
      <c r="N32" s="156"/>
      <c r="O32" s="158">
        <f t="shared" si="0"/>
        <v>0</v>
      </c>
      <c r="P32" s="159">
        <f t="shared" si="1"/>
        <v>0</v>
      </c>
      <c r="Q32" s="160">
        <f t="shared" si="2"/>
        <v>0</v>
      </c>
      <c r="R32" s="153">
        <f t="shared" si="3"/>
        <v>0</v>
      </c>
    </row>
    <row r="33" spans="1:18" s="22" customFormat="1" ht="16.5" customHeight="1">
      <c r="A33" s="382">
        <v>26</v>
      </c>
      <c r="B33" s="154"/>
      <c r="C33" s="162"/>
      <c r="D33" s="156"/>
      <c r="E33" s="163"/>
      <c r="F33" s="161"/>
      <c r="G33" s="155"/>
      <c r="H33" s="155"/>
      <c r="I33" s="155"/>
      <c r="J33" s="155"/>
      <c r="K33" s="155"/>
      <c r="L33" s="161"/>
      <c r="M33" s="155"/>
      <c r="N33" s="156"/>
      <c r="O33" s="158">
        <f t="shared" si="0"/>
        <v>0</v>
      </c>
      <c r="P33" s="159">
        <f t="shared" si="1"/>
        <v>0</v>
      </c>
      <c r="Q33" s="160">
        <f t="shared" si="2"/>
        <v>0</v>
      </c>
      <c r="R33" s="153">
        <f t="shared" si="3"/>
        <v>0</v>
      </c>
    </row>
    <row r="34" spans="1:18" s="22" customFormat="1" ht="16.5" customHeight="1">
      <c r="A34" s="382">
        <v>27</v>
      </c>
      <c r="B34" s="154"/>
      <c r="C34" s="162"/>
      <c r="D34" s="156"/>
      <c r="E34" s="163"/>
      <c r="F34" s="161"/>
      <c r="G34" s="155"/>
      <c r="H34" s="155"/>
      <c r="I34" s="155"/>
      <c r="J34" s="155"/>
      <c r="K34" s="155"/>
      <c r="L34" s="161"/>
      <c r="M34" s="155"/>
      <c r="N34" s="156"/>
      <c r="O34" s="158">
        <f t="shared" si="0"/>
        <v>0</v>
      </c>
      <c r="P34" s="159">
        <f t="shared" si="1"/>
        <v>0</v>
      </c>
      <c r="Q34" s="160">
        <f t="shared" si="2"/>
        <v>0</v>
      </c>
      <c r="R34" s="153">
        <f t="shared" si="3"/>
        <v>0</v>
      </c>
    </row>
    <row r="35" spans="1:18" s="22" customFormat="1" ht="16.5" customHeight="1">
      <c r="A35" s="382">
        <v>28</v>
      </c>
      <c r="B35" s="154"/>
      <c r="C35" s="162"/>
      <c r="D35" s="156"/>
      <c r="E35" s="163"/>
      <c r="F35" s="161"/>
      <c r="G35" s="155"/>
      <c r="H35" s="155"/>
      <c r="I35" s="155"/>
      <c r="J35" s="155"/>
      <c r="K35" s="155"/>
      <c r="L35" s="161"/>
      <c r="M35" s="155"/>
      <c r="N35" s="156"/>
      <c r="O35" s="158">
        <f t="shared" si="0"/>
        <v>0</v>
      </c>
      <c r="P35" s="159">
        <f t="shared" si="1"/>
        <v>0</v>
      </c>
      <c r="Q35" s="160">
        <f t="shared" si="2"/>
        <v>0</v>
      </c>
      <c r="R35" s="153">
        <f t="shared" si="3"/>
        <v>0</v>
      </c>
    </row>
    <row r="36" spans="1:18" s="22" customFormat="1" ht="16.5" customHeight="1">
      <c r="A36" s="382">
        <v>29</v>
      </c>
      <c r="B36" s="154"/>
      <c r="C36" s="162"/>
      <c r="D36" s="156"/>
      <c r="E36" s="163"/>
      <c r="F36" s="161"/>
      <c r="G36" s="155"/>
      <c r="H36" s="155"/>
      <c r="I36" s="155"/>
      <c r="J36" s="155"/>
      <c r="K36" s="155"/>
      <c r="L36" s="161"/>
      <c r="M36" s="155"/>
      <c r="N36" s="156"/>
      <c r="O36" s="158">
        <f t="shared" si="0"/>
        <v>0</v>
      </c>
      <c r="P36" s="159">
        <f t="shared" si="1"/>
        <v>0</v>
      </c>
      <c r="Q36" s="160">
        <f t="shared" si="2"/>
        <v>0</v>
      </c>
      <c r="R36" s="153">
        <f t="shared" si="3"/>
        <v>0</v>
      </c>
    </row>
    <row r="37" spans="1:18" s="22" customFormat="1" ht="16.5" customHeight="1">
      <c r="A37" s="382">
        <v>30</v>
      </c>
      <c r="B37" s="154"/>
      <c r="C37" s="162"/>
      <c r="D37" s="156"/>
      <c r="E37" s="163"/>
      <c r="F37" s="161"/>
      <c r="G37" s="155"/>
      <c r="H37" s="155"/>
      <c r="I37" s="155"/>
      <c r="J37" s="155"/>
      <c r="K37" s="155"/>
      <c r="L37" s="161"/>
      <c r="M37" s="155"/>
      <c r="N37" s="156"/>
      <c r="O37" s="158">
        <f t="shared" si="0"/>
        <v>0</v>
      </c>
      <c r="P37" s="159">
        <f t="shared" si="1"/>
        <v>0</v>
      </c>
      <c r="Q37" s="160">
        <f t="shared" si="2"/>
        <v>0</v>
      </c>
      <c r="R37" s="153">
        <f t="shared" si="3"/>
        <v>0</v>
      </c>
    </row>
    <row r="38" spans="1:18" s="22" customFormat="1" ht="16.5" customHeight="1">
      <c r="A38" s="382">
        <v>31</v>
      </c>
      <c r="B38" s="154"/>
      <c r="C38" s="162"/>
      <c r="D38" s="156"/>
      <c r="E38" s="163"/>
      <c r="F38" s="161"/>
      <c r="G38" s="155"/>
      <c r="H38" s="155"/>
      <c r="I38" s="155"/>
      <c r="J38" s="155"/>
      <c r="K38" s="155"/>
      <c r="L38" s="161"/>
      <c r="M38" s="155"/>
      <c r="N38" s="156"/>
      <c r="O38" s="158">
        <f t="shared" si="0"/>
        <v>0</v>
      </c>
      <c r="P38" s="159">
        <f t="shared" si="1"/>
        <v>0</v>
      </c>
      <c r="Q38" s="160">
        <f t="shared" si="2"/>
        <v>0</v>
      </c>
      <c r="R38" s="153">
        <f t="shared" si="3"/>
        <v>0</v>
      </c>
    </row>
    <row r="39" spans="1:18" s="22" customFormat="1" ht="16.5" customHeight="1">
      <c r="A39" s="382">
        <v>32</v>
      </c>
      <c r="B39" s="154"/>
      <c r="C39" s="162"/>
      <c r="D39" s="156"/>
      <c r="E39" s="163"/>
      <c r="F39" s="161"/>
      <c r="G39" s="155"/>
      <c r="H39" s="155"/>
      <c r="I39" s="155"/>
      <c r="J39" s="155"/>
      <c r="K39" s="155"/>
      <c r="L39" s="161"/>
      <c r="M39" s="155"/>
      <c r="N39" s="156"/>
      <c r="O39" s="158">
        <f t="shared" si="0"/>
        <v>0</v>
      </c>
      <c r="P39" s="159">
        <f t="shared" si="1"/>
        <v>0</v>
      </c>
      <c r="Q39" s="160">
        <f t="shared" si="2"/>
        <v>0</v>
      </c>
      <c r="R39" s="153">
        <f t="shared" si="3"/>
        <v>0</v>
      </c>
    </row>
    <row r="40" spans="1:18" s="22" customFormat="1" ht="16.5" customHeight="1">
      <c r="A40" s="382">
        <v>33</v>
      </c>
      <c r="B40" s="154"/>
      <c r="C40" s="162"/>
      <c r="D40" s="156"/>
      <c r="E40" s="163"/>
      <c r="F40" s="161"/>
      <c r="G40" s="155"/>
      <c r="H40" s="155"/>
      <c r="I40" s="155"/>
      <c r="J40" s="155"/>
      <c r="K40" s="155"/>
      <c r="L40" s="161"/>
      <c r="M40" s="155"/>
      <c r="N40" s="156"/>
      <c r="O40" s="158">
        <f t="shared" si="0"/>
        <v>0</v>
      </c>
      <c r="P40" s="159">
        <f t="shared" si="1"/>
        <v>0</v>
      </c>
      <c r="Q40" s="160">
        <f t="shared" si="2"/>
        <v>0</v>
      </c>
      <c r="R40" s="153">
        <f t="shared" si="3"/>
        <v>0</v>
      </c>
    </row>
    <row r="41" spans="1:18" s="22" customFormat="1" ht="16.5" customHeight="1">
      <c r="A41" s="382">
        <v>34</v>
      </c>
      <c r="B41" s="154"/>
      <c r="C41" s="162"/>
      <c r="D41" s="156"/>
      <c r="E41" s="163"/>
      <c r="F41" s="161"/>
      <c r="G41" s="155"/>
      <c r="H41" s="155"/>
      <c r="I41" s="155"/>
      <c r="J41" s="155"/>
      <c r="K41" s="155"/>
      <c r="L41" s="161"/>
      <c r="M41" s="155"/>
      <c r="N41" s="156"/>
      <c r="O41" s="158">
        <f t="shared" si="0"/>
        <v>0</v>
      </c>
      <c r="P41" s="159">
        <f t="shared" si="1"/>
        <v>0</v>
      </c>
      <c r="Q41" s="160">
        <f t="shared" si="2"/>
        <v>0</v>
      </c>
      <c r="R41" s="153">
        <f t="shared" si="3"/>
        <v>0</v>
      </c>
    </row>
    <row r="42" spans="1:18" s="22" customFormat="1" ht="16.5" customHeight="1">
      <c r="A42" s="382">
        <v>35</v>
      </c>
      <c r="B42" s="154"/>
      <c r="C42" s="162"/>
      <c r="D42" s="156"/>
      <c r="E42" s="163"/>
      <c r="F42" s="161"/>
      <c r="G42" s="155"/>
      <c r="H42" s="155"/>
      <c r="I42" s="155"/>
      <c r="J42" s="155"/>
      <c r="K42" s="155"/>
      <c r="L42" s="161"/>
      <c r="M42" s="155"/>
      <c r="N42" s="156"/>
      <c r="O42" s="158">
        <f t="shared" si="0"/>
        <v>0</v>
      </c>
      <c r="P42" s="159">
        <f t="shared" si="1"/>
        <v>0</v>
      </c>
      <c r="Q42" s="160">
        <f t="shared" si="2"/>
        <v>0</v>
      </c>
      <c r="R42" s="153">
        <f t="shared" si="3"/>
        <v>0</v>
      </c>
    </row>
    <row r="43" spans="1:18" s="22" customFormat="1" ht="16.5" customHeight="1">
      <c r="A43" s="382">
        <v>36</v>
      </c>
      <c r="B43" s="154"/>
      <c r="C43" s="162"/>
      <c r="D43" s="156"/>
      <c r="E43" s="163"/>
      <c r="F43" s="161"/>
      <c r="G43" s="155"/>
      <c r="H43" s="155"/>
      <c r="I43" s="155"/>
      <c r="J43" s="155"/>
      <c r="K43" s="155"/>
      <c r="L43" s="161"/>
      <c r="M43" s="155"/>
      <c r="N43" s="156"/>
      <c r="O43" s="158">
        <f t="shared" si="0"/>
        <v>0</v>
      </c>
      <c r="P43" s="159">
        <f t="shared" si="1"/>
        <v>0</v>
      </c>
      <c r="Q43" s="160">
        <f t="shared" si="2"/>
        <v>0</v>
      </c>
      <c r="R43" s="153">
        <f t="shared" si="3"/>
        <v>0</v>
      </c>
    </row>
    <row r="44" spans="1:18" s="22" customFormat="1" ht="16.5" customHeight="1">
      <c r="A44" s="382">
        <v>37</v>
      </c>
      <c r="B44" s="154"/>
      <c r="C44" s="162"/>
      <c r="D44" s="156"/>
      <c r="E44" s="163"/>
      <c r="F44" s="161"/>
      <c r="G44" s="155"/>
      <c r="H44" s="155"/>
      <c r="I44" s="155"/>
      <c r="J44" s="155"/>
      <c r="K44" s="155"/>
      <c r="L44" s="161"/>
      <c r="M44" s="155"/>
      <c r="N44" s="156"/>
      <c r="O44" s="158">
        <f t="shared" si="0"/>
        <v>0</v>
      </c>
      <c r="P44" s="159">
        <f t="shared" si="1"/>
        <v>0</v>
      </c>
      <c r="Q44" s="160">
        <f t="shared" si="2"/>
        <v>0</v>
      </c>
      <c r="R44" s="153">
        <f t="shared" si="3"/>
        <v>0</v>
      </c>
    </row>
    <row r="45" spans="1:18" s="22" customFormat="1" ht="16.5" customHeight="1">
      <c r="A45" s="382">
        <v>38</v>
      </c>
      <c r="B45" s="154"/>
      <c r="C45" s="162"/>
      <c r="D45" s="156"/>
      <c r="E45" s="163"/>
      <c r="F45" s="161"/>
      <c r="G45" s="155"/>
      <c r="H45" s="155"/>
      <c r="I45" s="155"/>
      <c r="J45" s="155"/>
      <c r="K45" s="155"/>
      <c r="L45" s="161"/>
      <c r="M45" s="155"/>
      <c r="N45" s="156"/>
      <c r="O45" s="158">
        <f t="shared" si="0"/>
        <v>0</v>
      </c>
      <c r="P45" s="159">
        <f t="shared" si="1"/>
        <v>0</v>
      </c>
      <c r="Q45" s="160">
        <f t="shared" si="2"/>
        <v>0</v>
      </c>
      <c r="R45" s="153">
        <f t="shared" si="3"/>
        <v>0</v>
      </c>
    </row>
    <row r="46" spans="1:18" s="22" customFormat="1" ht="16.5" customHeight="1">
      <c r="A46" s="382">
        <v>39</v>
      </c>
      <c r="B46" s="154"/>
      <c r="C46" s="162"/>
      <c r="D46" s="156"/>
      <c r="E46" s="163"/>
      <c r="F46" s="161"/>
      <c r="G46" s="155"/>
      <c r="H46" s="155"/>
      <c r="I46" s="155"/>
      <c r="J46" s="155"/>
      <c r="K46" s="155"/>
      <c r="L46" s="161"/>
      <c r="M46" s="155"/>
      <c r="N46" s="156"/>
      <c r="O46" s="158">
        <f t="shared" si="0"/>
        <v>0</v>
      </c>
      <c r="P46" s="159">
        <f t="shared" si="1"/>
        <v>0</v>
      </c>
      <c r="Q46" s="160">
        <f t="shared" si="2"/>
        <v>0</v>
      </c>
      <c r="R46" s="153">
        <f t="shared" si="3"/>
        <v>0</v>
      </c>
    </row>
    <row r="47" spans="1:18" s="22" customFormat="1" ht="16.5" customHeight="1">
      <c r="A47" s="382">
        <v>40</v>
      </c>
      <c r="B47" s="154"/>
      <c r="C47" s="162"/>
      <c r="D47" s="156"/>
      <c r="E47" s="163"/>
      <c r="F47" s="161"/>
      <c r="G47" s="155"/>
      <c r="H47" s="155"/>
      <c r="I47" s="155"/>
      <c r="J47" s="155"/>
      <c r="K47" s="155"/>
      <c r="L47" s="161"/>
      <c r="M47" s="155"/>
      <c r="N47" s="156"/>
      <c r="O47" s="158">
        <f t="shared" si="0"/>
        <v>0</v>
      </c>
      <c r="P47" s="159">
        <f t="shared" si="1"/>
        <v>0</v>
      </c>
      <c r="Q47" s="160">
        <f t="shared" si="2"/>
        <v>0</v>
      </c>
      <c r="R47" s="153">
        <f t="shared" si="3"/>
        <v>0</v>
      </c>
    </row>
    <row r="48" spans="1:18" s="22" customFormat="1" ht="16.5" customHeight="1">
      <c r="A48" s="382">
        <v>41</v>
      </c>
      <c r="B48" s="154"/>
      <c r="C48" s="162"/>
      <c r="D48" s="156"/>
      <c r="E48" s="163"/>
      <c r="F48" s="161"/>
      <c r="G48" s="155"/>
      <c r="H48" s="155"/>
      <c r="I48" s="155"/>
      <c r="J48" s="155"/>
      <c r="K48" s="155"/>
      <c r="L48" s="161"/>
      <c r="M48" s="155"/>
      <c r="N48" s="156"/>
      <c r="O48" s="158">
        <f t="shared" si="0"/>
        <v>0</v>
      </c>
      <c r="P48" s="159">
        <f t="shared" si="1"/>
        <v>0</v>
      </c>
      <c r="Q48" s="160">
        <f t="shared" si="2"/>
        <v>0</v>
      </c>
      <c r="R48" s="153">
        <f t="shared" si="3"/>
        <v>0</v>
      </c>
    </row>
    <row r="49" spans="1:18" s="22" customFormat="1" ht="16.5" customHeight="1">
      <c r="A49" s="382">
        <v>42</v>
      </c>
      <c r="B49" s="154"/>
      <c r="C49" s="162"/>
      <c r="D49" s="156"/>
      <c r="E49" s="163"/>
      <c r="F49" s="161"/>
      <c r="G49" s="155"/>
      <c r="H49" s="155"/>
      <c r="I49" s="155"/>
      <c r="J49" s="155"/>
      <c r="K49" s="155"/>
      <c r="L49" s="161"/>
      <c r="M49" s="155"/>
      <c r="N49" s="156"/>
      <c r="O49" s="158">
        <f t="shared" si="0"/>
        <v>0</v>
      </c>
      <c r="P49" s="159">
        <f t="shared" si="1"/>
        <v>0</v>
      </c>
      <c r="Q49" s="160">
        <f t="shared" si="2"/>
        <v>0</v>
      </c>
      <c r="R49" s="153">
        <f t="shared" si="3"/>
        <v>0</v>
      </c>
    </row>
    <row r="50" spans="1:18" s="22" customFormat="1" ht="16.5" customHeight="1">
      <c r="A50" s="382">
        <v>43</v>
      </c>
      <c r="B50" s="154"/>
      <c r="C50" s="162"/>
      <c r="D50" s="156"/>
      <c r="E50" s="163"/>
      <c r="F50" s="161"/>
      <c r="G50" s="161"/>
      <c r="H50" s="161"/>
      <c r="I50" s="161"/>
      <c r="J50" s="161"/>
      <c r="K50" s="161"/>
      <c r="L50" s="161"/>
      <c r="M50" s="155"/>
      <c r="N50" s="156"/>
      <c r="O50" s="158">
        <f t="shared" si="0"/>
        <v>0</v>
      </c>
      <c r="P50" s="159">
        <f t="shared" si="1"/>
        <v>0</v>
      </c>
      <c r="Q50" s="160">
        <f t="shared" si="2"/>
        <v>0</v>
      </c>
      <c r="R50" s="153">
        <f t="shared" si="3"/>
        <v>0</v>
      </c>
    </row>
    <row r="51" spans="1:18" s="22" customFormat="1" ht="16.5" customHeight="1">
      <c r="A51" s="382">
        <v>44</v>
      </c>
      <c r="B51" s="154"/>
      <c r="C51" s="162"/>
      <c r="D51" s="156"/>
      <c r="E51" s="163"/>
      <c r="F51" s="161"/>
      <c r="G51" s="155"/>
      <c r="H51" s="155"/>
      <c r="I51" s="155"/>
      <c r="J51" s="161"/>
      <c r="K51" s="161"/>
      <c r="L51" s="161"/>
      <c r="M51" s="155"/>
      <c r="N51" s="156"/>
      <c r="O51" s="158">
        <f t="shared" si="0"/>
        <v>0</v>
      </c>
      <c r="P51" s="159">
        <f t="shared" si="1"/>
        <v>0</v>
      </c>
      <c r="Q51" s="160">
        <f t="shared" si="2"/>
        <v>0</v>
      </c>
      <c r="R51" s="153">
        <f t="shared" si="3"/>
        <v>0</v>
      </c>
    </row>
    <row r="52" spans="1:18" s="22" customFormat="1" ht="16.5" customHeight="1">
      <c r="A52" s="382">
        <v>45</v>
      </c>
      <c r="B52" s="154"/>
      <c r="C52" s="162"/>
      <c r="D52" s="156"/>
      <c r="E52" s="163"/>
      <c r="F52" s="161"/>
      <c r="G52" s="161"/>
      <c r="H52" s="161"/>
      <c r="I52" s="161"/>
      <c r="J52" s="161"/>
      <c r="K52" s="161"/>
      <c r="L52" s="161"/>
      <c r="M52" s="155"/>
      <c r="N52" s="156"/>
      <c r="O52" s="158">
        <f t="shared" si="0"/>
        <v>0</v>
      </c>
      <c r="P52" s="159">
        <f t="shared" si="1"/>
        <v>0</v>
      </c>
      <c r="Q52" s="160">
        <f t="shared" si="2"/>
        <v>0</v>
      </c>
      <c r="R52" s="153">
        <f t="shared" si="3"/>
        <v>0</v>
      </c>
    </row>
    <row r="53" spans="1:18" s="22" customFormat="1" ht="16.5" customHeight="1">
      <c r="A53" s="382">
        <v>46</v>
      </c>
      <c r="B53" s="154"/>
      <c r="C53" s="162"/>
      <c r="D53" s="156"/>
      <c r="E53" s="163"/>
      <c r="F53" s="161"/>
      <c r="G53" s="161"/>
      <c r="H53" s="161"/>
      <c r="I53" s="161"/>
      <c r="J53" s="161"/>
      <c r="K53" s="155"/>
      <c r="L53" s="155"/>
      <c r="M53" s="155"/>
      <c r="N53" s="156"/>
      <c r="O53" s="158">
        <f t="shared" si="0"/>
        <v>0</v>
      </c>
      <c r="P53" s="159">
        <f t="shared" si="1"/>
        <v>0</v>
      </c>
      <c r="Q53" s="160">
        <f t="shared" si="2"/>
        <v>0</v>
      </c>
      <c r="R53" s="153">
        <f t="shared" si="3"/>
        <v>0</v>
      </c>
    </row>
    <row r="54" spans="1:18" s="22" customFormat="1" ht="16.5" customHeight="1">
      <c r="A54" s="383">
        <v>47</v>
      </c>
      <c r="B54" s="164"/>
      <c r="C54" s="165"/>
      <c r="D54" s="166"/>
      <c r="E54" s="167"/>
      <c r="F54" s="168"/>
      <c r="G54" s="169"/>
      <c r="H54" s="169"/>
      <c r="I54" s="169"/>
      <c r="J54" s="169"/>
      <c r="K54" s="169"/>
      <c r="L54" s="169"/>
      <c r="M54" s="169"/>
      <c r="N54" s="166"/>
      <c r="O54" s="170">
        <f t="shared" si="0"/>
        <v>0</v>
      </c>
      <c r="P54" s="171">
        <f t="shared" si="1"/>
        <v>0</v>
      </c>
      <c r="Q54" s="172">
        <f t="shared" si="2"/>
        <v>0</v>
      </c>
      <c r="R54" s="153">
        <f t="shared" si="3"/>
        <v>0</v>
      </c>
    </row>
    <row r="55" spans="1:18" s="22" customFormat="1" ht="16.5" customHeight="1">
      <c r="A55" s="806" t="s">
        <v>43</v>
      </c>
      <c r="B55" s="807"/>
      <c r="C55" s="384">
        <f>SUM(E55:N55)</f>
        <v>19</v>
      </c>
      <c r="D55" s="385" t="s">
        <v>122</v>
      </c>
      <c r="E55" s="386">
        <f t="shared" ref="E55:N55" si="4">COUNTIF(E8:E54,"○")</f>
        <v>10</v>
      </c>
      <c r="F55" s="387">
        <f t="shared" si="4"/>
        <v>9</v>
      </c>
      <c r="G55" s="387">
        <f t="shared" si="4"/>
        <v>0</v>
      </c>
      <c r="H55" s="387">
        <f t="shared" si="4"/>
        <v>0</v>
      </c>
      <c r="I55" s="387">
        <f t="shared" si="4"/>
        <v>0</v>
      </c>
      <c r="J55" s="387">
        <f t="shared" si="4"/>
        <v>0</v>
      </c>
      <c r="K55" s="387">
        <f t="shared" si="4"/>
        <v>0</v>
      </c>
      <c r="L55" s="387">
        <f t="shared" si="4"/>
        <v>0</v>
      </c>
      <c r="M55" s="387">
        <f t="shared" si="4"/>
        <v>0</v>
      </c>
      <c r="N55" s="388">
        <f t="shared" si="4"/>
        <v>0</v>
      </c>
      <c r="O55" s="389" t="s">
        <v>44</v>
      </c>
      <c r="P55" s="390" t="s">
        <v>44</v>
      </c>
      <c r="Q55" s="385" t="s">
        <v>44</v>
      </c>
    </row>
    <row r="56" spans="1:18" s="22" customFormat="1" ht="16.5" customHeight="1" thickBot="1">
      <c r="A56" s="808" t="s">
        <v>123</v>
      </c>
      <c r="B56" s="809"/>
      <c r="C56" s="391">
        <f>SUM(E56:N56)</f>
        <v>6</v>
      </c>
      <c r="D56" s="392" t="s">
        <v>45</v>
      </c>
      <c r="E56" s="393">
        <f t="shared" ref="E56:N56" si="5">COUNTIF(E8:E54,"日")</f>
        <v>2</v>
      </c>
      <c r="F56" s="394">
        <f t="shared" si="5"/>
        <v>2</v>
      </c>
      <c r="G56" s="394">
        <f t="shared" si="5"/>
        <v>2</v>
      </c>
      <c r="H56" s="394">
        <f t="shared" si="5"/>
        <v>0</v>
      </c>
      <c r="I56" s="394">
        <f t="shared" si="5"/>
        <v>0</v>
      </c>
      <c r="J56" s="394">
        <f t="shared" si="5"/>
        <v>0</v>
      </c>
      <c r="K56" s="394">
        <f t="shared" si="5"/>
        <v>0</v>
      </c>
      <c r="L56" s="394">
        <f t="shared" si="5"/>
        <v>0</v>
      </c>
      <c r="M56" s="394">
        <f t="shared" si="5"/>
        <v>0</v>
      </c>
      <c r="N56" s="395">
        <f t="shared" si="5"/>
        <v>0</v>
      </c>
      <c r="O56" s="396">
        <f>SUM(O8:O54)</f>
        <v>19</v>
      </c>
      <c r="P56" s="397">
        <f>SUM(P8:P54)</f>
        <v>11</v>
      </c>
      <c r="Q56" s="398">
        <f>SUM(Q8:Q54)</f>
        <v>6</v>
      </c>
    </row>
    <row r="57" spans="1:18" s="22" customFormat="1" ht="16.5" customHeight="1" thickTop="1" thickBot="1">
      <c r="A57" s="810" t="s">
        <v>46</v>
      </c>
      <c r="B57" s="812" t="s">
        <v>47</v>
      </c>
      <c r="C57" s="812"/>
      <c r="D57" s="436" t="s">
        <v>48</v>
      </c>
      <c r="E57" s="173">
        <f t="shared" ref="E57:M57" si="6">SUM(E58:E65)</f>
        <v>0</v>
      </c>
      <c r="F57" s="174">
        <f t="shared" si="6"/>
        <v>23</v>
      </c>
      <c r="G57" s="174">
        <f t="shared" si="6"/>
        <v>24</v>
      </c>
      <c r="H57" s="174">
        <f t="shared" si="6"/>
        <v>0</v>
      </c>
      <c r="I57" s="174">
        <f>SUM(I58:I65)</f>
        <v>0</v>
      </c>
      <c r="J57" s="174">
        <f t="shared" si="6"/>
        <v>0</v>
      </c>
      <c r="K57" s="174">
        <f t="shared" si="6"/>
        <v>0</v>
      </c>
      <c r="L57" s="174">
        <f t="shared" si="6"/>
        <v>0</v>
      </c>
      <c r="M57" s="174">
        <f t="shared" si="6"/>
        <v>0</v>
      </c>
      <c r="N57" s="175">
        <f>SUM(N58:N65)</f>
        <v>0</v>
      </c>
      <c r="O57" s="813">
        <f>SUM(E57:N57)</f>
        <v>47</v>
      </c>
      <c r="P57" s="813"/>
      <c r="Q57" s="813"/>
    </row>
    <row r="58" spans="1:18" s="22" customFormat="1" ht="16.5" customHeight="1" thickTop="1" thickBot="1">
      <c r="A58" s="811"/>
      <c r="B58" s="814" t="s">
        <v>124</v>
      </c>
      <c r="C58" s="814"/>
      <c r="D58" s="399" t="s">
        <v>125</v>
      </c>
      <c r="E58" s="400"/>
      <c r="F58" s="176">
        <v>15</v>
      </c>
      <c r="G58" s="401">
        <v>14</v>
      </c>
      <c r="H58" s="401"/>
      <c r="I58" s="402"/>
      <c r="J58" s="403"/>
      <c r="K58" s="402"/>
      <c r="L58" s="402"/>
      <c r="M58" s="402"/>
      <c r="N58" s="404"/>
      <c r="O58" s="815">
        <f>SUM(E58:N58)</f>
        <v>29</v>
      </c>
      <c r="P58" s="815"/>
      <c r="Q58" s="816">
        <f>SUM(O58:P65)</f>
        <v>47</v>
      </c>
    </row>
    <row r="59" spans="1:18" s="22" customFormat="1" ht="16.5" customHeight="1" thickTop="1" thickBot="1">
      <c r="A59" s="811"/>
      <c r="B59" s="758" t="s">
        <v>124</v>
      </c>
      <c r="C59" s="758"/>
      <c r="D59" s="177" t="s">
        <v>126</v>
      </c>
      <c r="E59" s="178"/>
      <c r="F59" s="179"/>
      <c r="G59" s="180"/>
      <c r="H59" s="180"/>
      <c r="I59" s="181"/>
      <c r="J59" s="179"/>
      <c r="K59" s="181"/>
      <c r="L59" s="181"/>
      <c r="M59" s="181"/>
      <c r="N59" s="182"/>
      <c r="O59" s="751">
        <f t="shared" ref="O59:O72" si="7">SUM(E59:N59)</f>
        <v>0</v>
      </c>
      <c r="P59" s="751"/>
      <c r="Q59" s="816"/>
    </row>
    <row r="60" spans="1:18" s="22" customFormat="1" ht="16.5" customHeight="1" thickTop="1" thickBot="1">
      <c r="A60" s="811"/>
      <c r="B60" s="758" t="s">
        <v>124</v>
      </c>
      <c r="C60" s="758"/>
      <c r="D60" s="177" t="s">
        <v>127</v>
      </c>
      <c r="E60" s="178"/>
      <c r="F60" s="179">
        <v>5</v>
      </c>
      <c r="G60" s="180">
        <v>6</v>
      </c>
      <c r="H60" s="180"/>
      <c r="I60" s="183"/>
      <c r="J60" s="179"/>
      <c r="K60" s="181"/>
      <c r="L60" s="181"/>
      <c r="M60" s="181"/>
      <c r="N60" s="182"/>
      <c r="O60" s="751">
        <f t="shared" si="7"/>
        <v>11</v>
      </c>
      <c r="P60" s="751"/>
      <c r="Q60" s="816"/>
    </row>
    <row r="61" spans="1:18" s="22" customFormat="1" ht="16.5" customHeight="1" thickTop="1" thickBot="1">
      <c r="A61" s="811"/>
      <c r="B61" s="759" t="s">
        <v>273</v>
      </c>
      <c r="C61" s="759"/>
      <c r="D61" s="184" t="s">
        <v>274</v>
      </c>
      <c r="E61" s="178"/>
      <c r="F61" s="179">
        <v>3</v>
      </c>
      <c r="G61" s="180">
        <v>4</v>
      </c>
      <c r="H61" s="467" t="s">
        <v>275</v>
      </c>
      <c r="I61" s="186"/>
      <c r="J61" s="187"/>
      <c r="K61" s="181"/>
      <c r="L61" s="183"/>
      <c r="M61" s="183"/>
      <c r="N61" s="182"/>
      <c r="O61" s="751">
        <f t="shared" si="7"/>
        <v>7</v>
      </c>
      <c r="P61" s="751"/>
      <c r="Q61" s="816"/>
    </row>
    <row r="62" spans="1:18" s="22" customFormat="1" ht="16.5" customHeight="1" thickTop="1" thickBot="1">
      <c r="A62" s="811"/>
      <c r="B62" s="759"/>
      <c r="C62" s="759"/>
      <c r="D62" s="184"/>
      <c r="E62" s="178"/>
      <c r="F62" s="179"/>
      <c r="G62" s="180"/>
      <c r="H62" s="185"/>
      <c r="I62" s="181"/>
      <c r="J62" s="187"/>
      <c r="K62" s="181"/>
      <c r="L62" s="183"/>
      <c r="M62" s="183"/>
      <c r="N62" s="182"/>
      <c r="O62" s="751">
        <f t="shared" si="7"/>
        <v>0</v>
      </c>
      <c r="P62" s="751"/>
      <c r="Q62" s="816"/>
    </row>
    <row r="63" spans="1:18" s="22" customFormat="1" ht="16.5" customHeight="1" thickTop="1" thickBot="1">
      <c r="A63" s="811"/>
      <c r="B63" s="759"/>
      <c r="C63" s="759"/>
      <c r="D63" s="184"/>
      <c r="E63" s="178"/>
      <c r="F63" s="179"/>
      <c r="G63" s="180"/>
      <c r="H63" s="185"/>
      <c r="I63" s="181"/>
      <c r="J63" s="187"/>
      <c r="K63" s="181"/>
      <c r="L63" s="183"/>
      <c r="M63" s="183"/>
      <c r="N63" s="182"/>
      <c r="O63" s="751">
        <f t="shared" si="7"/>
        <v>0</v>
      </c>
      <c r="P63" s="751"/>
      <c r="Q63" s="816"/>
    </row>
    <row r="64" spans="1:18" s="22" customFormat="1" ht="16.5" customHeight="1" thickTop="1" thickBot="1">
      <c r="A64" s="811"/>
      <c r="B64" s="759"/>
      <c r="C64" s="759"/>
      <c r="D64" s="184"/>
      <c r="E64" s="178"/>
      <c r="F64" s="179"/>
      <c r="G64" s="180"/>
      <c r="H64" s="185"/>
      <c r="I64" s="181"/>
      <c r="J64" s="187"/>
      <c r="K64" s="181"/>
      <c r="L64" s="183"/>
      <c r="M64" s="183"/>
      <c r="N64" s="182"/>
      <c r="O64" s="751">
        <f t="shared" si="7"/>
        <v>0</v>
      </c>
      <c r="P64" s="751"/>
      <c r="Q64" s="816"/>
    </row>
    <row r="65" spans="1:17" s="22" customFormat="1" ht="16.5" customHeight="1" thickTop="1" thickBot="1">
      <c r="A65" s="811"/>
      <c r="B65" s="756"/>
      <c r="C65" s="756"/>
      <c r="D65" s="437"/>
      <c r="E65" s="438"/>
      <c r="F65" s="439"/>
      <c r="G65" s="439"/>
      <c r="H65" s="439"/>
      <c r="I65" s="440"/>
      <c r="J65" s="440"/>
      <c r="K65" s="188"/>
      <c r="L65" s="441"/>
      <c r="M65" s="441"/>
      <c r="N65" s="223"/>
      <c r="O65" s="757">
        <f t="shared" si="7"/>
        <v>0</v>
      </c>
      <c r="P65" s="757"/>
      <c r="Q65" s="816"/>
    </row>
    <row r="66" spans="1:17" s="22" customFormat="1" ht="16.5" customHeight="1" thickTop="1" thickBot="1">
      <c r="A66" s="744" t="s">
        <v>128</v>
      </c>
      <c r="B66" s="745" t="s">
        <v>92</v>
      </c>
      <c r="C66" s="746"/>
      <c r="D66" s="189" t="s">
        <v>50</v>
      </c>
      <c r="E66" s="190"/>
      <c r="F66" s="191">
        <v>25</v>
      </c>
      <c r="G66" s="191">
        <v>27</v>
      </c>
      <c r="H66" s="191"/>
      <c r="I66" s="192"/>
      <c r="J66" s="192"/>
      <c r="K66" s="192"/>
      <c r="L66" s="193"/>
      <c r="M66" s="193"/>
      <c r="N66" s="194"/>
      <c r="O66" s="749">
        <f>SUM(E66:N66)</f>
        <v>52</v>
      </c>
      <c r="P66" s="749"/>
      <c r="Q66" s="750">
        <f>SUM(O66:P68)</f>
        <v>52</v>
      </c>
    </row>
    <row r="67" spans="1:17" s="22" customFormat="1" ht="16.5" customHeight="1" thickTop="1" thickBot="1">
      <c r="A67" s="744"/>
      <c r="B67" s="747"/>
      <c r="C67" s="748"/>
      <c r="D67" s="195" t="s">
        <v>51</v>
      </c>
      <c r="E67" s="196"/>
      <c r="F67" s="180"/>
      <c r="G67" s="180"/>
      <c r="H67" s="180"/>
      <c r="I67" s="197"/>
      <c r="J67" s="197"/>
      <c r="K67" s="197"/>
      <c r="L67" s="197"/>
      <c r="M67" s="197"/>
      <c r="N67" s="198"/>
      <c r="O67" s="751">
        <f t="shared" si="7"/>
        <v>0</v>
      </c>
      <c r="P67" s="751"/>
      <c r="Q67" s="750"/>
    </row>
    <row r="68" spans="1:17" s="22" customFormat="1" ht="16.5" customHeight="1" thickTop="1" thickBot="1">
      <c r="A68" s="744"/>
      <c r="B68" s="752" t="s">
        <v>129</v>
      </c>
      <c r="C68" s="752"/>
      <c r="D68" s="752"/>
      <c r="E68" s="199"/>
      <c r="F68" s="200"/>
      <c r="G68" s="200"/>
      <c r="H68" s="200"/>
      <c r="I68" s="201"/>
      <c r="J68" s="201"/>
      <c r="K68" s="201"/>
      <c r="L68" s="201"/>
      <c r="M68" s="201"/>
      <c r="N68" s="202"/>
      <c r="O68" s="753">
        <f>SUM(E68:N68)</f>
        <v>0</v>
      </c>
      <c r="P68" s="753"/>
      <c r="Q68" s="750"/>
    </row>
    <row r="69" spans="1:17" s="22" customFormat="1" ht="16.5" customHeight="1" thickTop="1" thickBot="1">
      <c r="A69" s="744"/>
      <c r="B69" s="754" t="s">
        <v>130</v>
      </c>
      <c r="C69" s="754"/>
      <c r="D69" s="754"/>
      <c r="E69" s="203"/>
      <c r="F69" s="185"/>
      <c r="G69" s="185"/>
      <c r="H69" s="185"/>
      <c r="I69" s="204"/>
      <c r="J69" s="204"/>
      <c r="K69" s="204"/>
      <c r="L69" s="204"/>
      <c r="M69" s="204"/>
      <c r="N69" s="205"/>
      <c r="O69" s="755">
        <f t="shared" si="7"/>
        <v>0</v>
      </c>
      <c r="P69" s="755"/>
      <c r="Q69" s="405">
        <f>O69</f>
        <v>0</v>
      </c>
    </row>
    <row r="70" spans="1:17" s="22" customFormat="1" ht="16.5" customHeight="1" thickTop="1" thickBot="1">
      <c r="A70" s="744"/>
      <c r="B70" s="817" t="s">
        <v>93</v>
      </c>
      <c r="C70" s="817"/>
      <c r="D70" s="817"/>
      <c r="E70" s="406">
        <f t="shared" ref="E70:N70" si="8">SUM(E66:E69)</f>
        <v>0</v>
      </c>
      <c r="F70" s="407">
        <f t="shared" si="8"/>
        <v>25</v>
      </c>
      <c r="G70" s="407">
        <f t="shared" si="8"/>
        <v>27</v>
      </c>
      <c r="H70" s="407">
        <f t="shared" si="8"/>
        <v>0</v>
      </c>
      <c r="I70" s="407">
        <f t="shared" si="8"/>
        <v>0</v>
      </c>
      <c r="J70" s="407">
        <f t="shared" si="8"/>
        <v>0</v>
      </c>
      <c r="K70" s="407">
        <f t="shared" si="8"/>
        <v>0</v>
      </c>
      <c r="L70" s="407">
        <f t="shared" si="8"/>
        <v>0</v>
      </c>
      <c r="M70" s="407">
        <f t="shared" si="8"/>
        <v>0</v>
      </c>
      <c r="N70" s="408">
        <f t="shared" si="8"/>
        <v>0</v>
      </c>
      <c r="O70" s="729">
        <f>SUM(E70:N70)</f>
        <v>52</v>
      </c>
      <c r="P70" s="729"/>
      <c r="Q70" s="730"/>
    </row>
    <row r="71" spans="1:17" s="22" customFormat="1" ht="16.5" customHeight="1" thickTop="1">
      <c r="A71" s="731" t="s">
        <v>131</v>
      </c>
      <c r="B71" s="734" t="s">
        <v>102</v>
      </c>
      <c r="C71" s="734"/>
      <c r="D71" s="734"/>
      <c r="E71" s="206"/>
      <c r="F71" s="207">
        <v>1</v>
      </c>
      <c r="G71" s="207"/>
      <c r="H71" s="207"/>
      <c r="I71" s="207"/>
      <c r="J71" s="207"/>
      <c r="K71" s="207"/>
      <c r="L71" s="207"/>
      <c r="M71" s="207"/>
      <c r="N71" s="208"/>
      <c r="O71" s="735">
        <f t="shared" si="7"/>
        <v>1</v>
      </c>
      <c r="P71" s="735"/>
      <c r="Q71" s="736">
        <f>SUM(O71:P72)</f>
        <v>1</v>
      </c>
    </row>
    <row r="72" spans="1:17" s="22" customFormat="1" ht="16.5" customHeight="1">
      <c r="A72" s="732"/>
      <c r="B72" s="738" t="s">
        <v>132</v>
      </c>
      <c r="C72" s="738"/>
      <c r="D72" s="738"/>
      <c r="E72" s="209"/>
      <c r="F72" s="210"/>
      <c r="G72" s="210"/>
      <c r="H72" s="210"/>
      <c r="I72" s="210"/>
      <c r="J72" s="210"/>
      <c r="K72" s="210"/>
      <c r="L72" s="210"/>
      <c r="M72" s="210"/>
      <c r="N72" s="211"/>
      <c r="O72" s="739">
        <f t="shared" si="7"/>
        <v>0</v>
      </c>
      <c r="P72" s="739"/>
      <c r="Q72" s="737"/>
    </row>
    <row r="73" spans="1:17" s="22" customFormat="1" ht="16.5" customHeight="1" thickBot="1">
      <c r="A73" s="733"/>
      <c r="B73" s="740" t="s">
        <v>133</v>
      </c>
      <c r="C73" s="741"/>
      <c r="D73" s="742"/>
      <c r="E73" s="409"/>
      <c r="F73" s="410">
        <v>1</v>
      </c>
      <c r="G73" s="410">
        <v>1</v>
      </c>
      <c r="H73" s="410"/>
      <c r="I73" s="410"/>
      <c r="J73" s="410"/>
      <c r="K73" s="410"/>
      <c r="L73" s="410"/>
      <c r="M73" s="410"/>
      <c r="N73" s="411"/>
      <c r="O73" s="743">
        <f>SUM(F73:N73)</f>
        <v>2</v>
      </c>
      <c r="P73" s="743"/>
      <c r="Q73" s="412">
        <f>O73</f>
        <v>2</v>
      </c>
    </row>
    <row r="74" spans="1:17" s="22" customFormat="1" ht="16.5" customHeight="1" thickTop="1">
      <c r="A74" s="760" t="s">
        <v>134</v>
      </c>
      <c r="B74" s="760"/>
      <c r="C74" s="760"/>
      <c r="D74" s="760"/>
      <c r="E74" s="212"/>
      <c r="F74" s="213"/>
      <c r="G74" s="213"/>
      <c r="H74" s="213"/>
      <c r="I74" s="192"/>
      <c r="J74" s="192"/>
      <c r="K74" s="192"/>
      <c r="L74" s="192"/>
      <c r="M74" s="192"/>
      <c r="N74" s="214"/>
      <c r="O74" s="761">
        <f>SUM(E74:N74)</f>
        <v>0</v>
      </c>
      <c r="P74" s="761"/>
      <c r="Q74" s="761"/>
    </row>
    <row r="75" spans="1:17" s="22" customFormat="1" ht="16.5" customHeight="1">
      <c r="A75" s="726" t="s">
        <v>135</v>
      </c>
      <c r="B75" s="726"/>
      <c r="C75" s="726"/>
      <c r="D75" s="726"/>
      <c r="E75" s="215"/>
      <c r="F75" s="216">
        <v>1</v>
      </c>
      <c r="G75" s="216">
        <v>1</v>
      </c>
      <c r="H75" s="467" t="s">
        <v>276</v>
      </c>
      <c r="I75" s="183"/>
      <c r="J75" s="183"/>
      <c r="K75" s="186"/>
      <c r="L75" s="183"/>
      <c r="M75" s="183"/>
      <c r="N75" s="217"/>
      <c r="O75" s="727">
        <f t="shared" ref="O75" si="9">SUM(E75:N75)</f>
        <v>2</v>
      </c>
      <c r="P75" s="727"/>
      <c r="Q75" s="727"/>
    </row>
    <row r="76" spans="1:17" s="22" customFormat="1" ht="16.5" customHeight="1">
      <c r="A76" s="716" t="s">
        <v>52</v>
      </c>
      <c r="B76" s="716"/>
      <c r="C76" s="716"/>
      <c r="D76" s="716"/>
      <c r="E76" s="157" t="s">
        <v>277</v>
      </c>
      <c r="F76" s="218"/>
      <c r="G76" s="218"/>
      <c r="H76" s="218"/>
      <c r="I76" s="181"/>
      <c r="J76" s="181"/>
      <c r="K76" s="219"/>
      <c r="L76" s="181"/>
      <c r="M76" s="181"/>
      <c r="N76" s="182"/>
      <c r="O76" s="728">
        <f>COUNTA(E76:N76)</f>
        <v>1</v>
      </c>
      <c r="P76" s="728"/>
      <c r="Q76" s="728"/>
    </row>
    <row r="77" spans="1:17" s="22" customFormat="1" ht="16.5" customHeight="1">
      <c r="A77" s="716" t="s">
        <v>53</v>
      </c>
      <c r="B77" s="716"/>
      <c r="C77" s="716"/>
      <c r="D77" s="716"/>
      <c r="E77" s="157"/>
      <c r="F77" s="218"/>
      <c r="G77" s="218"/>
      <c r="H77" s="218"/>
      <c r="I77" s="181"/>
      <c r="J77" s="181"/>
      <c r="K77" s="181"/>
      <c r="L77" s="181"/>
      <c r="M77" s="181"/>
      <c r="N77" s="182"/>
      <c r="O77" s="717">
        <f>COUNTA(E77:N77)</f>
        <v>0</v>
      </c>
      <c r="P77" s="717"/>
      <c r="Q77" s="717"/>
    </row>
    <row r="78" spans="1:17" s="22" customFormat="1" ht="16.5" customHeight="1" thickBot="1">
      <c r="A78" s="718" t="s">
        <v>136</v>
      </c>
      <c r="B78" s="718"/>
      <c r="C78" s="718"/>
      <c r="D78" s="718"/>
      <c r="E78" s="220"/>
      <c r="F78" s="221"/>
      <c r="G78" s="221"/>
      <c r="H78" s="221"/>
      <c r="I78" s="222"/>
      <c r="J78" s="221"/>
      <c r="K78" s="221"/>
      <c r="L78" s="188"/>
      <c r="M78" s="188"/>
      <c r="N78" s="223"/>
      <c r="O78" s="719">
        <f>COUNTA(E78:N78)</f>
        <v>0</v>
      </c>
      <c r="P78" s="719"/>
      <c r="Q78" s="719"/>
    </row>
    <row r="79" spans="1:17" s="22" customFormat="1" ht="18" customHeight="1" thickTop="1">
      <c r="A79" s="720" t="s">
        <v>137</v>
      </c>
      <c r="B79" s="720"/>
      <c r="C79" s="720"/>
      <c r="D79" s="720"/>
      <c r="E79" s="720"/>
      <c r="F79" s="720"/>
      <c r="G79" s="720"/>
      <c r="H79" s="720"/>
      <c r="I79" s="720"/>
      <c r="J79" s="720"/>
      <c r="K79" s="720"/>
      <c r="L79" s="720"/>
      <c r="M79" s="720"/>
      <c r="N79" s="720"/>
      <c r="O79" s="720"/>
      <c r="P79" s="720"/>
      <c r="Q79" s="720"/>
    </row>
    <row r="80" spans="1:17" s="22" customFormat="1" ht="15.95" customHeight="1">
      <c r="A80" s="721" t="s">
        <v>35</v>
      </c>
      <c r="B80" s="721"/>
      <c r="C80" s="389" t="s">
        <v>54</v>
      </c>
      <c r="D80" s="385" t="s">
        <v>94</v>
      </c>
      <c r="E80" s="442" t="s">
        <v>223</v>
      </c>
      <c r="F80" s="443" t="s">
        <v>224</v>
      </c>
      <c r="G80" s="722" t="s">
        <v>95</v>
      </c>
      <c r="H80" s="722"/>
      <c r="I80" s="723" t="s">
        <v>47</v>
      </c>
      <c r="J80" s="723"/>
      <c r="K80" s="724" t="s">
        <v>96</v>
      </c>
      <c r="L80" s="724"/>
      <c r="M80" s="725" t="s">
        <v>49</v>
      </c>
      <c r="N80" s="725"/>
      <c r="O80" s="389" t="s">
        <v>138</v>
      </c>
      <c r="P80" s="725" t="s">
        <v>95</v>
      </c>
      <c r="Q80" s="725"/>
    </row>
    <row r="81" spans="1:18" s="22" customFormat="1" ht="15.95" customHeight="1">
      <c r="A81" s="805" t="s">
        <v>278</v>
      </c>
      <c r="B81" s="805"/>
      <c r="C81" s="224">
        <f>R7</f>
        <v>15</v>
      </c>
      <c r="D81" s="413">
        <f>SUM(O56+P56+Q56)</f>
        <v>36</v>
      </c>
      <c r="E81" s="444">
        <f>Q66</f>
        <v>52</v>
      </c>
      <c r="F81" s="445"/>
      <c r="G81" s="225">
        <f>P89</f>
        <v>35</v>
      </c>
      <c r="H81" s="226">
        <f>Q89</f>
        <v>42</v>
      </c>
      <c r="I81" s="710" t="s">
        <v>124</v>
      </c>
      <c r="J81" s="710"/>
      <c r="K81" s="711" t="s">
        <v>125</v>
      </c>
      <c r="L81" s="711"/>
      <c r="M81" s="863" t="s">
        <v>139</v>
      </c>
      <c r="N81" s="863"/>
      <c r="O81" s="227">
        <f>O58</f>
        <v>29</v>
      </c>
      <c r="P81" s="228">
        <v>18</v>
      </c>
      <c r="Q81" s="229">
        <v>30</v>
      </c>
    </row>
    <row r="82" spans="1:18" s="22" customFormat="1" ht="15.95" customHeight="1">
      <c r="A82" s="705"/>
      <c r="B82" s="705"/>
      <c r="C82" s="230"/>
      <c r="D82" s="231"/>
      <c r="E82" s="446"/>
      <c r="F82" s="447">
        <f>Q69</f>
        <v>0</v>
      </c>
      <c r="G82" s="232"/>
      <c r="H82" s="233"/>
      <c r="I82" s="713" t="s">
        <v>124</v>
      </c>
      <c r="J82" s="713"/>
      <c r="K82" s="714" t="s">
        <v>126</v>
      </c>
      <c r="L82" s="714"/>
      <c r="M82" s="862" t="s">
        <v>139</v>
      </c>
      <c r="N82" s="862"/>
      <c r="O82" s="234">
        <f t="shared" ref="O82" si="10">O59</f>
        <v>0</v>
      </c>
      <c r="P82" s="235">
        <v>7</v>
      </c>
      <c r="Q82" s="236">
        <v>56</v>
      </c>
    </row>
    <row r="83" spans="1:18" s="22" customFormat="1" ht="15.95" customHeight="1">
      <c r="A83" s="705"/>
      <c r="B83" s="705"/>
      <c r="C83" s="237"/>
      <c r="D83" s="238"/>
      <c r="E83" s="448"/>
      <c r="F83" s="238"/>
      <c r="G83" s="239"/>
      <c r="H83" s="240"/>
      <c r="I83" s="713" t="s">
        <v>124</v>
      </c>
      <c r="J83" s="713"/>
      <c r="K83" s="714" t="s">
        <v>127</v>
      </c>
      <c r="L83" s="714"/>
      <c r="M83" s="862" t="s">
        <v>139</v>
      </c>
      <c r="N83" s="862"/>
      <c r="O83" s="227">
        <f>O60</f>
        <v>11</v>
      </c>
      <c r="P83" s="235">
        <v>8</v>
      </c>
      <c r="Q83" s="236">
        <v>1</v>
      </c>
    </row>
    <row r="84" spans="1:18" s="22" customFormat="1" ht="15.95" customHeight="1">
      <c r="A84" s="705"/>
      <c r="B84" s="705"/>
      <c r="C84" s="237"/>
      <c r="D84" s="238"/>
      <c r="E84" s="448"/>
      <c r="F84" s="238"/>
      <c r="G84" s="239"/>
      <c r="H84" s="240"/>
      <c r="I84" s="703" t="s">
        <v>273</v>
      </c>
      <c r="J84" s="703"/>
      <c r="K84" s="704" t="s">
        <v>274</v>
      </c>
      <c r="L84" s="704"/>
      <c r="M84" s="706" t="s">
        <v>279</v>
      </c>
      <c r="N84" s="706"/>
      <c r="O84" s="227">
        <f t="shared" ref="O84:O88" si="11">O61</f>
        <v>7</v>
      </c>
      <c r="P84" s="235">
        <v>1</v>
      </c>
      <c r="Q84" s="236">
        <v>15</v>
      </c>
      <c r="R84" s="471" t="s">
        <v>275</v>
      </c>
    </row>
    <row r="85" spans="1:18" s="22" customFormat="1" ht="15.95" customHeight="1">
      <c r="A85" s="705"/>
      <c r="B85" s="705"/>
      <c r="C85" s="237"/>
      <c r="D85" s="238"/>
      <c r="E85" s="448"/>
      <c r="F85" s="238"/>
      <c r="G85" s="239"/>
      <c r="H85" s="240"/>
      <c r="I85" s="703"/>
      <c r="J85" s="703"/>
      <c r="K85" s="704"/>
      <c r="L85" s="704"/>
      <c r="M85" s="706"/>
      <c r="N85" s="706"/>
      <c r="O85" s="227">
        <f t="shared" si="11"/>
        <v>0</v>
      </c>
      <c r="P85" s="235"/>
      <c r="Q85" s="236"/>
    </row>
    <row r="86" spans="1:18" s="22" customFormat="1" ht="15.95" customHeight="1">
      <c r="A86" s="705"/>
      <c r="B86" s="705"/>
      <c r="C86" s="237"/>
      <c r="D86" s="238"/>
      <c r="E86" s="448"/>
      <c r="F86" s="238"/>
      <c r="G86" s="239"/>
      <c r="H86" s="240"/>
      <c r="I86" s="703"/>
      <c r="J86" s="703"/>
      <c r="K86" s="704"/>
      <c r="L86" s="704"/>
      <c r="M86" s="706"/>
      <c r="N86" s="706"/>
      <c r="O86" s="227">
        <f t="shared" si="11"/>
        <v>0</v>
      </c>
      <c r="P86" s="235"/>
      <c r="Q86" s="236"/>
    </row>
    <row r="87" spans="1:18" s="22" customFormat="1" ht="15.95" customHeight="1">
      <c r="A87" s="705"/>
      <c r="B87" s="705"/>
      <c r="C87" s="237"/>
      <c r="D87" s="238"/>
      <c r="E87" s="448"/>
      <c r="F87" s="238"/>
      <c r="G87" s="239"/>
      <c r="H87" s="240"/>
      <c r="I87" s="703"/>
      <c r="J87" s="703"/>
      <c r="K87" s="704"/>
      <c r="L87" s="704"/>
      <c r="M87" s="706"/>
      <c r="N87" s="706"/>
      <c r="O87" s="227">
        <f t="shared" si="11"/>
        <v>0</v>
      </c>
      <c r="P87" s="235"/>
      <c r="Q87" s="236"/>
    </row>
    <row r="88" spans="1:18" s="22" customFormat="1" ht="15.95" customHeight="1">
      <c r="A88" s="705"/>
      <c r="B88" s="705"/>
      <c r="C88" s="241"/>
      <c r="D88" s="242"/>
      <c r="E88" s="449"/>
      <c r="F88" s="450"/>
      <c r="G88" s="243"/>
      <c r="H88" s="244"/>
      <c r="I88" s="707"/>
      <c r="J88" s="707"/>
      <c r="K88" s="708"/>
      <c r="L88" s="708"/>
      <c r="M88" s="709"/>
      <c r="N88" s="709"/>
      <c r="O88" s="245">
        <f t="shared" si="11"/>
        <v>0</v>
      </c>
      <c r="P88" s="246"/>
      <c r="Q88" s="247"/>
    </row>
    <row r="89" spans="1:18" s="22" customFormat="1" ht="15.95" customHeight="1">
      <c r="A89" s="690" t="s">
        <v>55</v>
      </c>
      <c r="B89" s="690"/>
      <c r="C89" s="248">
        <f t="shared" ref="C89:F89" si="12">SUM(C81:C88)</f>
        <v>15</v>
      </c>
      <c r="D89" s="249">
        <f t="shared" si="12"/>
        <v>36</v>
      </c>
      <c r="E89" s="451">
        <f t="shared" si="12"/>
        <v>52</v>
      </c>
      <c r="F89" s="452">
        <f t="shared" si="12"/>
        <v>0</v>
      </c>
      <c r="G89" s="414">
        <f>SUM(G81:G88)+INT(SUM(H81:H88)/60)</f>
        <v>35</v>
      </c>
      <c r="H89" s="415">
        <f>MOD(SUM(H81:H88),60)</f>
        <v>42</v>
      </c>
      <c r="I89" s="691" t="s">
        <v>97</v>
      </c>
      <c r="J89" s="691"/>
      <c r="K89" s="691"/>
      <c r="L89" s="691"/>
      <c r="M89" s="691"/>
      <c r="N89" s="691"/>
      <c r="O89" s="416">
        <f>SUM(O81:O88)</f>
        <v>47</v>
      </c>
      <c r="P89" s="250">
        <f>SUM(P81:P88)+INT(SUM(Q81:Q88)/60)</f>
        <v>35</v>
      </c>
      <c r="Q89" s="251">
        <f>MOD(SUM(Q81:Q88),60)</f>
        <v>42</v>
      </c>
    </row>
    <row r="90" spans="1:18" s="22" customFormat="1" ht="18" customHeight="1">
      <c r="A90" s="692" t="s">
        <v>56</v>
      </c>
      <c r="B90" s="692"/>
      <c r="C90" s="692"/>
      <c r="D90" s="692"/>
      <c r="E90" s="692"/>
      <c r="F90" s="692"/>
      <c r="G90" s="692"/>
      <c r="H90" s="692"/>
      <c r="I90" s="692"/>
      <c r="J90" s="692"/>
      <c r="K90" s="692"/>
      <c r="L90" s="692"/>
      <c r="M90" s="692"/>
      <c r="N90" s="692"/>
      <c r="O90" s="692"/>
      <c r="P90" s="692"/>
      <c r="Q90" s="692"/>
    </row>
    <row r="91" spans="1:18" s="22" customFormat="1" ht="15.95" customHeight="1">
      <c r="A91" s="417">
        <v>1</v>
      </c>
      <c r="B91" s="693" t="s">
        <v>280</v>
      </c>
      <c r="C91" s="693"/>
      <c r="D91" s="694"/>
      <c r="E91" s="695">
        <v>1300</v>
      </c>
      <c r="F91" s="696"/>
      <c r="G91" s="696"/>
      <c r="H91" s="252" t="s">
        <v>57</v>
      </c>
      <c r="I91" s="253" t="s">
        <v>58</v>
      </c>
      <c r="J91" s="697">
        <f>C55</f>
        <v>19</v>
      </c>
      <c r="K91" s="697"/>
      <c r="L91" s="418"/>
      <c r="M91" s="419"/>
      <c r="N91" s="418" t="s">
        <v>97</v>
      </c>
      <c r="O91" s="698">
        <f t="shared" ref="O91:O99" si="13">E91*J91</f>
        <v>24700</v>
      </c>
      <c r="P91" s="699"/>
      <c r="Q91" s="254" t="s">
        <v>57</v>
      </c>
    </row>
    <row r="92" spans="1:18" s="22" customFormat="1" ht="15.95" customHeight="1">
      <c r="A92" s="255">
        <v>2</v>
      </c>
      <c r="B92" s="700" t="s">
        <v>281</v>
      </c>
      <c r="C92" s="701"/>
      <c r="D92" s="702"/>
      <c r="E92" s="686">
        <v>420</v>
      </c>
      <c r="F92" s="687"/>
      <c r="G92" s="687"/>
      <c r="H92" s="257" t="s">
        <v>57</v>
      </c>
      <c r="I92" s="258" t="s">
        <v>58</v>
      </c>
      <c r="J92" s="673">
        <f>C56</f>
        <v>6</v>
      </c>
      <c r="K92" s="673"/>
      <c r="L92" s="259"/>
      <c r="M92" s="256"/>
      <c r="N92" s="259" t="s">
        <v>97</v>
      </c>
      <c r="O92" s="671">
        <f t="shared" si="13"/>
        <v>2520</v>
      </c>
      <c r="P92" s="672"/>
      <c r="Q92" s="261" t="s">
        <v>57</v>
      </c>
    </row>
    <row r="93" spans="1:18" s="22" customFormat="1" ht="15.95" customHeight="1">
      <c r="A93" s="262">
        <v>3</v>
      </c>
      <c r="B93" s="667" t="s">
        <v>282</v>
      </c>
      <c r="C93" s="667"/>
      <c r="D93" s="668"/>
      <c r="E93" s="669">
        <v>220</v>
      </c>
      <c r="F93" s="670"/>
      <c r="G93" s="670"/>
      <c r="H93" s="257" t="s">
        <v>57</v>
      </c>
      <c r="I93" s="258" t="s">
        <v>58</v>
      </c>
      <c r="J93" s="632">
        <f>Q58</f>
        <v>47</v>
      </c>
      <c r="K93" s="632"/>
      <c r="L93" s="259"/>
      <c r="M93" s="256"/>
      <c r="N93" s="259" t="s">
        <v>97</v>
      </c>
      <c r="O93" s="688">
        <f t="shared" si="13"/>
        <v>10340</v>
      </c>
      <c r="P93" s="689"/>
      <c r="Q93" s="261" t="s">
        <v>57</v>
      </c>
    </row>
    <row r="94" spans="1:18" s="22" customFormat="1" ht="15.95" customHeight="1">
      <c r="A94" s="681">
        <v>4</v>
      </c>
      <c r="B94" s="645" t="s">
        <v>228</v>
      </c>
      <c r="C94" s="263" t="s">
        <v>90</v>
      </c>
      <c r="D94" s="264"/>
      <c r="E94" s="682">
        <v>1200</v>
      </c>
      <c r="F94" s="683"/>
      <c r="G94" s="683"/>
      <c r="H94" s="265" t="s">
        <v>57</v>
      </c>
      <c r="I94" s="266" t="s">
        <v>58</v>
      </c>
      <c r="J94" s="632">
        <f>O81</f>
        <v>29</v>
      </c>
      <c r="K94" s="632"/>
      <c r="L94" s="267"/>
      <c r="M94" s="268"/>
      <c r="N94" s="267" t="s">
        <v>97</v>
      </c>
      <c r="O94" s="671">
        <f t="shared" si="13"/>
        <v>34800</v>
      </c>
      <c r="P94" s="672"/>
      <c r="Q94" s="261" t="s">
        <v>57</v>
      </c>
    </row>
    <row r="95" spans="1:18" s="22" customFormat="1" ht="15.95" customHeight="1">
      <c r="A95" s="681"/>
      <c r="B95" s="645"/>
      <c r="C95" s="270" t="s">
        <v>84</v>
      </c>
      <c r="D95" s="271"/>
      <c r="E95" s="669">
        <v>1200</v>
      </c>
      <c r="F95" s="670"/>
      <c r="G95" s="670"/>
      <c r="H95" s="257" t="s">
        <v>57</v>
      </c>
      <c r="I95" s="258" t="s">
        <v>58</v>
      </c>
      <c r="J95" s="632">
        <f>O82</f>
        <v>0</v>
      </c>
      <c r="K95" s="632"/>
      <c r="L95" s="267"/>
      <c r="M95" s="268"/>
      <c r="N95" s="267" t="s">
        <v>97</v>
      </c>
      <c r="O95" s="671">
        <f t="shared" si="13"/>
        <v>0</v>
      </c>
      <c r="P95" s="672"/>
      <c r="Q95" s="261" t="s">
        <v>57</v>
      </c>
    </row>
    <row r="96" spans="1:18" s="22" customFormat="1" ht="15.95" customHeight="1">
      <c r="A96" s="681"/>
      <c r="B96" s="645"/>
      <c r="C96" s="270" t="s">
        <v>91</v>
      </c>
      <c r="D96" s="271"/>
      <c r="E96" s="682">
        <v>1200</v>
      </c>
      <c r="F96" s="683"/>
      <c r="G96" s="683"/>
      <c r="H96" s="265" t="s">
        <v>57</v>
      </c>
      <c r="I96" s="266" t="s">
        <v>58</v>
      </c>
      <c r="J96" s="632">
        <f>O83</f>
        <v>11</v>
      </c>
      <c r="K96" s="632"/>
      <c r="L96" s="267"/>
      <c r="M96" s="268"/>
      <c r="N96" s="267" t="s">
        <v>97</v>
      </c>
      <c r="O96" s="684">
        <f t="shared" si="13"/>
        <v>13200</v>
      </c>
      <c r="P96" s="685"/>
      <c r="Q96" s="261" t="s">
        <v>57</v>
      </c>
    </row>
    <row r="97" spans="1:17" s="22" customFormat="1" ht="15.95" customHeight="1">
      <c r="A97" s="262">
        <v>5</v>
      </c>
      <c r="B97" s="667" t="s">
        <v>140</v>
      </c>
      <c r="C97" s="667"/>
      <c r="D97" s="668"/>
      <c r="E97" s="669">
        <v>550</v>
      </c>
      <c r="F97" s="670"/>
      <c r="G97" s="670"/>
      <c r="H97" s="257" t="s">
        <v>57</v>
      </c>
      <c r="I97" s="258" t="s">
        <v>58</v>
      </c>
      <c r="J97" s="632">
        <f>O75</f>
        <v>2</v>
      </c>
      <c r="K97" s="632"/>
      <c r="L97" s="259"/>
      <c r="M97" s="256"/>
      <c r="N97" s="259" t="s">
        <v>97</v>
      </c>
      <c r="O97" s="671">
        <f t="shared" si="13"/>
        <v>1100</v>
      </c>
      <c r="P97" s="672"/>
      <c r="Q97" s="261" t="s">
        <v>57</v>
      </c>
    </row>
    <row r="98" spans="1:17" s="22" customFormat="1" ht="15.95" customHeight="1">
      <c r="A98" s="262">
        <v>6</v>
      </c>
      <c r="B98" s="667" t="s">
        <v>141</v>
      </c>
      <c r="C98" s="667"/>
      <c r="D98" s="668"/>
      <c r="E98" s="669">
        <v>550</v>
      </c>
      <c r="F98" s="670"/>
      <c r="G98" s="670"/>
      <c r="H98" s="257" t="s">
        <v>57</v>
      </c>
      <c r="I98" s="258" t="s">
        <v>58</v>
      </c>
      <c r="J98" s="673">
        <f>O76+O77</f>
        <v>1</v>
      </c>
      <c r="K98" s="673"/>
      <c r="L98" s="259"/>
      <c r="M98" s="256"/>
      <c r="N98" s="259" t="s">
        <v>97</v>
      </c>
      <c r="O98" s="671">
        <f t="shared" si="13"/>
        <v>550</v>
      </c>
      <c r="P98" s="672"/>
      <c r="Q98" s="261" t="s">
        <v>57</v>
      </c>
    </row>
    <row r="99" spans="1:17" s="22" customFormat="1" ht="15.95" customHeight="1">
      <c r="A99" s="272">
        <v>7</v>
      </c>
      <c r="B99" s="674" t="s">
        <v>142</v>
      </c>
      <c r="C99" s="674"/>
      <c r="D99" s="675"/>
      <c r="E99" s="676"/>
      <c r="F99" s="677"/>
      <c r="G99" s="677"/>
      <c r="H99" s="273" t="s">
        <v>57</v>
      </c>
      <c r="I99" s="274" t="s">
        <v>58</v>
      </c>
      <c r="J99" s="678">
        <f>O78</f>
        <v>0</v>
      </c>
      <c r="K99" s="678"/>
      <c r="L99" s="275"/>
      <c r="M99" s="276"/>
      <c r="N99" s="275" t="s">
        <v>97</v>
      </c>
      <c r="O99" s="679">
        <f t="shared" si="13"/>
        <v>0</v>
      </c>
      <c r="P99" s="680"/>
      <c r="Q99" s="278" t="s">
        <v>57</v>
      </c>
    </row>
    <row r="100" spans="1:17" s="22" customFormat="1" ht="18" customHeight="1">
      <c r="A100" s="656"/>
      <c r="B100" s="657"/>
      <c r="C100" s="657"/>
      <c r="D100" s="658"/>
      <c r="E100" s="279" t="s">
        <v>143</v>
      </c>
      <c r="F100" s="279"/>
      <c r="G100" s="279"/>
      <c r="H100" s="279"/>
      <c r="I100" s="279"/>
      <c r="J100" s="279"/>
      <c r="K100" s="279"/>
      <c r="L100" s="279"/>
      <c r="M100" s="279"/>
      <c r="N100" s="280" t="s">
        <v>44</v>
      </c>
      <c r="O100" s="659">
        <f>SUM(O91:P99)</f>
        <v>87210</v>
      </c>
      <c r="P100" s="660"/>
      <c r="Q100" s="281" t="s">
        <v>57</v>
      </c>
    </row>
    <row r="101" spans="1:17" s="22" customFormat="1" ht="9" customHeight="1">
      <c r="A101" s="453"/>
      <c r="B101" s="453"/>
      <c r="C101" s="453"/>
      <c r="D101" s="453"/>
      <c r="E101" s="453"/>
      <c r="F101" s="453"/>
      <c r="G101" s="453"/>
      <c r="H101" s="453"/>
      <c r="I101" s="453"/>
      <c r="J101" s="453"/>
      <c r="K101" s="453"/>
      <c r="L101" s="453"/>
      <c r="M101" s="453"/>
      <c r="N101" s="453"/>
      <c r="O101" s="453"/>
      <c r="P101" s="453"/>
      <c r="Q101" s="454"/>
    </row>
    <row r="102" spans="1:17" s="22" customFormat="1" ht="21" customHeight="1">
      <c r="A102" s="455" t="s">
        <v>144</v>
      </c>
      <c r="B102" s="456"/>
      <c r="C102" s="455"/>
      <c r="D102" s="455"/>
      <c r="E102" s="455"/>
      <c r="F102" s="455"/>
      <c r="G102" s="455"/>
      <c r="H102" s="455"/>
      <c r="I102" s="455"/>
      <c r="J102" s="455"/>
      <c r="K102" s="455"/>
      <c r="L102" s="455"/>
      <c r="M102" s="455"/>
      <c r="N102" s="455"/>
      <c r="O102" s="457" t="s">
        <v>229</v>
      </c>
      <c r="P102" s="455"/>
      <c r="Q102" s="455"/>
    </row>
    <row r="103" spans="1:17" s="22" customFormat="1" ht="21">
      <c r="A103" s="852" t="s">
        <v>145</v>
      </c>
      <c r="B103" s="852"/>
      <c r="C103" s="852"/>
      <c r="D103" s="852"/>
      <c r="E103" s="852"/>
      <c r="F103" s="852"/>
      <c r="G103" s="852"/>
      <c r="H103" s="852"/>
      <c r="I103" s="852"/>
      <c r="J103" s="852"/>
      <c r="K103" s="852"/>
      <c r="L103" s="852"/>
      <c r="M103" s="852"/>
      <c r="N103" s="852"/>
      <c r="O103" s="852"/>
      <c r="P103" s="852"/>
      <c r="Q103" s="852"/>
    </row>
    <row r="104" spans="1:17" s="22" customFormat="1" ht="21" customHeight="1">
      <c r="A104" s="26"/>
      <c r="B104" s="472" t="str">
        <f>A3</f>
        <v>熊谷</v>
      </c>
      <c r="C104" s="25" t="s">
        <v>146</v>
      </c>
      <c r="D104" s="282"/>
      <c r="E104" s="282"/>
      <c r="F104" s="282"/>
      <c r="G104" s="282"/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</row>
    <row r="105" spans="1:17" s="22" customFormat="1" ht="23.45" customHeight="1">
      <c r="A105" s="26"/>
      <c r="B105" s="473"/>
      <c r="C105" s="25"/>
      <c r="D105" s="282"/>
      <c r="E105" s="860">
        <f>O100</f>
        <v>87210</v>
      </c>
      <c r="F105" s="860"/>
      <c r="G105" s="860"/>
      <c r="H105" s="860"/>
      <c r="I105" s="29"/>
      <c r="J105" s="664" t="s">
        <v>230</v>
      </c>
      <c r="K105" s="665">
        <f>SUM(O94:P96)</f>
        <v>48000</v>
      </c>
      <c r="L105" s="665"/>
      <c r="M105" s="666" t="s">
        <v>231</v>
      </c>
      <c r="N105" s="666"/>
      <c r="O105" s="666"/>
      <c r="P105" s="282"/>
      <c r="Q105" s="282"/>
    </row>
    <row r="106" spans="1:17" s="22" customFormat="1" ht="23.45" customHeight="1">
      <c r="A106" s="26"/>
      <c r="B106" s="27"/>
      <c r="C106" s="28"/>
      <c r="D106" s="29"/>
      <c r="E106" s="861"/>
      <c r="F106" s="861"/>
      <c r="G106" s="861"/>
      <c r="H106" s="861"/>
      <c r="J106" s="664"/>
      <c r="K106" s="665">
        <f>O100-K105</f>
        <v>39210</v>
      </c>
      <c r="L106" s="665"/>
      <c r="M106" s="666" t="s">
        <v>232</v>
      </c>
      <c r="N106" s="666"/>
      <c r="O106" s="666"/>
      <c r="P106" s="459">
        <f>INT(K106/1.1*0.1)</f>
        <v>3564</v>
      </c>
      <c r="Q106" s="460" t="s">
        <v>233</v>
      </c>
    </row>
    <row r="107" spans="1:17" s="22" customFormat="1" ht="32.1" customHeight="1">
      <c r="A107" s="32"/>
      <c r="B107" s="33"/>
      <c r="C107" s="32"/>
      <c r="D107" s="283" t="s">
        <v>59</v>
      </c>
      <c r="E107" s="857" t="str">
        <f>J3</f>
        <v>四月前半</v>
      </c>
      <c r="F107" s="858"/>
      <c r="G107" s="858"/>
      <c r="H107" s="858"/>
      <c r="I107" s="648" t="s">
        <v>234</v>
      </c>
      <c r="J107" s="648"/>
      <c r="K107" s="648"/>
      <c r="L107" s="648"/>
      <c r="M107" s="648"/>
      <c r="N107" s="648"/>
      <c r="O107" s="648"/>
      <c r="P107" s="31"/>
      <c r="Q107" s="31"/>
    </row>
    <row r="108" spans="1:17" s="22" customFormat="1" ht="25.5" customHeight="1">
      <c r="A108" s="32"/>
      <c r="B108" s="859">
        <f>O130</f>
        <v>45028</v>
      </c>
      <c r="C108" s="859"/>
      <c r="D108" s="859"/>
      <c r="E108" s="26"/>
      <c r="F108" s="26"/>
      <c r="G108" s="26"/>
      <c r="H108" s="26"/>
      <c r="I108" s="26"/>
      <c r="J108" s="588" t="s">
        <v>235</v>
      </c>
      <c r="K108" s="588"/>
      <c r="L108" s="588"/>
      <c r="M108" s="588"/>
      <c r="N108" s="588"/>
      <c r="O108" s="589" t="s">
        <v>236</v>
      </c>
      <c r="P108" s="589"/>
      <c r="Q108" s="589"/>
    </row>
    <row r="109" spans="1:17" s="22" customFormat="1" ht="19.5" customHeight="1">
      <c r="A109" s="32"/>
      <c r="B109" s="33"/>
      <c r="C109" s="32"/>
      <c r="D109" s="34"/>
      <c r="E109" s="26"/>
      <c r="F109" s="26"/>
      <c r="G109" s="26"/>
      <c r="H109" s="26"/>
      <c r="I109" s="26"/>
      <c r="J109" s="30"/>
      <c r="K109" s="26"/>
      <c r="L109" s="590" t="s">
        <v>60</v>
      </c>
      <c r="M109" s="590"/>
      <c r="N109" s="818" t="s">
        <v>147</v>
      </c>
      <c r="O109" s="818"/>
      <c r="P109" s="818"/>
      <c r="Q109" s="30"/>
    </row>
    <row r="110" spans="1:17" s="43" customFormat="1" ht="32.1" customHeight="1">
      <c r="A110" s="474"/>
      <c r="B110" s="475" t="s">
        <v>283</v>
      </c>
      <c r="C110" s="475"/>
      <c r="D110" s="475"/>
      <c r="E110" s="475"/>
      <c r="F110" s="475"/>
      <c r="G110" s="475"/>
      <c r="H110" s="475"/>
      <c r="I110" s="475"/>
      <c r="J110" s="475"/>
      <c r="K110" s="475"/>
      <c r="L110" s="475"/>
      <c r="M110" s="475"/>
      <c r="N110" s="475"/>
      <c r="O110" s="474"/>
      <c r="P110" s="474"/>
      <c r="Q110" s="474"/>
    </row>
    <row r="111" spans="1:17" s="22" customFormat="1" ht="23.45" customHeight="1">
      <c r="A111" s="32"/>
      <c r="B111" s="1" t="s">
        <v>172</v>
      </c>
      <c r="C111" s="284" t="s">
        <v>284</v>
      </c>
      <c r="D111" s="284"/>
      <c r="E111" s="284"/>
      <c r="F111" s="284"/>
      <c r="G111" s="284"/>
      <c r="H111" s="284"/>
      <c r="I111" s="284"/>
      <c r="J111" s="284"/>
      <c r="K111" s="284"/>
      <c r="L111" s="284"/>
      <c r="M111" s="284"/>
      <c r="N111" s="284"/>
      <c r="O111" s="31"/>
      <c r="P111" s="31"/>
      <c r="Q111" s="31"/>
    </row>
    <row r="112" spans="1:17" s="22" customFormat="1" ht="23.25" customHeight="1">
      <c r="A112" s="856" t="s">
        <v>149</v>
      </c>
      <c r="B112" s="856"/>
      <c r="C112" s="856"/>
      <c r="D112" s="856"/>
      <c r="E112" s="856"/>
      <c r="F112" s="856"/>
      <c r="G112" s="856"/>
      <c r="H112" s="856"/>
      <c r="I112" s="856"/>
      <c r="J112" s="856"/>
      <c r="K112" s="856"/>
      <c r="L112" s="856"/>
      <c r="M112" s="856"/>
      <c r="N112" s="856"/>
      <c r="O112" s="856"/>
      <c r="P112" s="856"/>
      <c r="Q112" s="856"/>
    </row>
    <row r="113" spans="1:243" s="22" customFormat="1" ht="13.5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</row>
    <row r="114" spans="1:243" s="22" customFormat="1" ht="29.25" customHeight="1">
      <c r="A114" s="820" t="s">
        <v>35</v>
      </c>
      <c r="B114" s="820"/>
      <c r="C114" s="476" t="str">
        <f>A3</f>
        <v>熊谷</v>
      </c>
      <c r="D114" s="462" t="s">
        <v>237</v>
      </c>
      <c r="E114" s="422" t="s">
        <v>99</v>
      </c>
      <c r="F114" s="821">
        <f>D3</f>
        <v>45017</v>
      </c>
      <c r="G114" s="821"/>
      <c r="H114" s="821"/>
      <c r="I114" s="423" t="s">
        <v>38</v>
      </c>
      <c r="J114" s="821">
        <f>G3</f>
        <v>45019</v>
      </c>
      <c r="K114" s="821"/>
      <c r="L114" s="821"/>
      <c r="M114" s="822" t="s">
        <v>244</v>
      </c>
      <c r="N114" s="822"/>
      <c r="O114" s="823" t="s">
        <v>40</v>
      </c>
      <c r="P114" s="823"/>
      <c r="Q114" s="823"/>
    </row>
    <row r="115" spans="1:243" s="22" customFormat="1" ht="24.75" customHeight="1">
      <c r="A115" s="824" t="s">
        <v>39</v>
      </c>
      <c r="B115" s="824"/>
      <c r="C115" s="825" t="str">
        <f>O3</f>
        <v>妻沼次郎</v>
      </c>
      <c r="D115" s="825"/>
      <c r="E115" s="286" t="s">
        <v>100</v>
      </c>
      <c r="F115" s="854" t="s">
        <v>285</v>
      </c>
      <c r="G115" s="854"/>
      <c r="H115" s="854"/>
      <c r="I115" s="854"/>
      <c r="J115" s="854"/>
      <c r="K115" s="854"/>
      <c r="L115" s="854"/>
      <c r="M115" s="827" t="s">
        <v>101</v>
      </c>
      <c r="N115" s="827"/>
      <c r="O115" s="855" t="str">
        <f>O4</f>
        <v>090-1234-5678</v>
      </c>
      <c r="P115" s="828"/>
      <c r="Q115" s="828"/>
    </row>
    <row r="116" spans="1:243" s="22" customFormat="1" ht="9" customHeight="1" thickBot="1">
      <c r="A116" s="26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26"/>
      <c r="P116" s="26"/>
      <c r="Q116" s="26"/>
    </row>
    <row r="117" spans="1:243" s="22" customFormat="1" ht="18" customHeight="1" thickTop="1">
      <c r="A117" s="608" t="s">
        <v>151</v>
      </c>
      <c r="B117" s="609"/>
      <c r="C117" s="609"/>
      <c r="D117" s="610"/>
      <c r="E117" s="287">
        <v>1</v>
      </c>
      <c r="F117" s="287">
        <v>2</v>
      </c>
      <c r="G117" s="287">
        <v>3</v>
      </c>
      <c r="H117" s="287">
        <v>4</v>
      </c>
      <c r="I117" s="287">
        <v>5</v>
      </c>
      <c r="J117" s="287">
        <v>6</v>
      </c>
      <c r="K117" s="287">
        <v>7</v>
      </c>
      <c r="L117" s="287">
        <v>8</v>
      </c>
      <c r="M117" s="287">
        <v>9</v>
      </c>
      <c r="N117" s="287">
        <v>10</v>
      </c>
      <c r="O117" s="288"/>
      <c r="P117" s="289"/>
      <c r="Q117" s="290"/>
    </row>
    <row r="118" spans="1:243" s="22" customFormat="1" ht="18" customHeight="1" thickBot="1">
      <c r="A118" s="611"/>
      <c r="B118" s="612"/>
      <c r="C118" s="612"/>
      <c r="D118" s="613"/>
      <c r="E118" s="291">
        <f t="shared" ref="E118:N118" si="14">E7</f>
        <v>45017</v>
      </c>
      <c r="F118" s="291">
        <f t="shared" si="14"/>
        <v>45018</v>
      </c>
      <c r="G118" s="291">
        <f t="shared" si="14"/>
        <v>45019</v>
      </c>
      <c r="H118" s="291">
        <f>H7</f>
        <v>0</v>
      </c>
      <c r="I118" s="291">
        <f t="shared" si="14"/>
        <v>0</v>
      </c>
      <c r="J118" s="291">
        <f t="shared" si="14"/>
        <v>0</v>
      </c>
      <c r="K118" s="291">
        <f t="shared" si="14"/>
        <v>0</v>
      </c>
      <c r="L118" s="291">
        <f t="shared" si="14"/>
        <v>0</v>
      </c>
      <c r="M118" s="291">
        <f t="shared" si="14"/>
        <v>0</v>
      </c>
      <c r="N118" s="291">
        <f t="shared" si="14"/>
        <v>0</v>
      </c>
      <c r="O118" s="292"/>
      <c r="P118" s="293"/>
      <c r="Q118" s="294"/>
    </row>
    <row r="119" spans="1:243" s="22" customFormat="1" ht="18" customHeight="1" thickTop="1">
      <c r="A119" s="614" t="s">
        <v>152</v>
      </c>
      <c r="B119" s="615"/>
      <c r="C119" s="616"/>
      <c r="D119" s="295" t="s">
        <v>50</v>
      </c>
      <c r="E119" s="296">
        <f t="shared" ref="E119:N122" si="15">E66</f>
        <v>0</v>
      </c>
      <c r="F119" s="297">
        <f t="shared" si="15"/>
        <v>25</v>
      </c>
      <c r="G119" s="297">
        <f t="shared" si="15"/>
        <v>27</v>
      </c>
      <c r="H119" s="297">
        <f t="shared" si="15"/>
        <v>0</v>
      </c>
      <c r="I119" s="297">
        <f t="shared" si="15"/>
        <v>0</v>
      </c>
      <c r="J119" s="297">
        <f t="shared" si="15"/>
        <v>0</v>
      </c>
      <c r="K119" s="297">
        <f t="shared" si="15"/>
        <v>0</v>
      </c>
      <c r="L119" s="297">
        <f t="shared" si="15"/>
        <v>0</v>
      </c>
      <c r="M119" s="297">
        <f t="shared" si="15"/>
        <v>0</v>
      </c>
      <c r="N119" s="297">
        <f t="shared" si="15"/>
        <v>0</v>
      </c>
      <c r="O119" s="620">
        <f>SUM(E119:N119)</f>
        <v>52</v>
      </c>
      <c r="P119" s="621"/>
      <c r="Q119" s="622"/>
    </row>
    <row r="120" spans="1:243" s="22" customFormat="1" ht="18" customHeight="1">
      <c r="A120" s="617"/>
      <c r="B120" s="618"/>
      <c r="C120" s="619"/>
      <c r="D120" s="298" t="s">
        <v>51</v>
      </c>
      <c r="E120" s="299">
        <f t="shared" si="15"/>
        <v>0</v>
      </c>
      <c r="F120" s="300">
        <f t="shared" si="15"/>
        <v>0</v>
      </c>
      <c r="G120" s="300">
        <f t="shared" si="15"/>
        <v>0</v>
      </c>
      <c r="H120" s="300">
        <f t="shared" si="15"/>
        <v>0</v>
      </c>
      <c r="I120" s="300">
        <f t="shared" si="15"/>
        <v>0</v>
      </c>
      <c r="J120" s="300">
        <f t="shared" si="15"/>
        <v>0</v>
      </c>
      <c r="K120" s="300">
        <f t="shared" si="15"/>
        <v>0</v>
      </c>
      <c r="L120" s="300">
        <f t="shared" si="15"/>
        <v>0</v>
      </c>
      <c r="M120" s="300">
        <f t="shared" si="15"/>
        <v>0</v>
      </c>
      <c r="N120" s="300">
        <f t="shared" si="15"/>
        <v>0</v>
      </c>
      <c r="O120" s="623">
        <f t="shared" ref="O120:O126" si="16">SUM(E120:N120)</f>
        <v>0</v>
      </c>
      <c r="P120" s="624"/>
      <c r="Q120" s="625"/>
    </row>
    <row r="121" spans="1:243" ht="18" customHeight="1" thickBot="1">
      <c r="A121" s="626" t="str">
        <f>B68</f>
        <v>〇〇大ウインチ</v>
      </c>
      <c r="B121" s="627"/>
      <c r="C121" s="627"/>
      <c r="D121" s="628"/>
      <c r="E121" s="424">
        <f t="shared" si="15"/>
        <v>0</v>
      </c>
      <c r="F121" s="425">
        <f t="shared" si="15"/>
        <v>0</v>
      </c>
      <c r="G121" s="425">
        <f t="shared" si="15"/>
        <v>0</v>
      </c>
      <c r="H121" s="425">
        <f t="shared" si="15"/>
        <v>0</v>
      </c>
      <c r="I121" s="425">
        <f t="shared" si="15"/>
        <v>0</v>
      </c>
      <c r="J121" s="425">
        <f t="shared" si="15"/>
        <v>0</v>
      </c>
      <c r="K121" s="425">
        <f t="shared" si="15"/>
        <v>0</v>
      </c>
      <c r="L121" s="425">
        <f t="shared" si="15"/>
        <v>0</v>
      </c>
      <c r="M121" s="425">
        <f t="shared" si="15"/>
        <v>0</v>
      </c>
      <c r="N121" s="425">
        <f t="shared" si="15"/>
        <v>0</v>
      </c>
      <c r="O121" s="650">
        <f t="shared" si="16"/>
        <v>0</v>
      </c>
      <c r="P121" s="651"/>
      <c r="Q121" s="652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</row>
    <row r="122" spans="1:243" s="22" customFormat="1" ht="18" customHeight="1" thickTop="1" thickBot="1">
      <c r="A122" s="629" t="s">
        <v>153</v>
      </c>
      <c r="B122" s="630"/>
      <c r="C122" s="631"/>
      <c r="D122" s="301" t="s">
        <v>154</v>
      </c>
      <c r="E122" s="302">
        <f t="shared" si="15"/>
        <v>0</v>
      </c>
      <c r="F122" s="303">
        <f t="shared" si="15"/>
        <v>0</v>
      </c>
      <c r="G122" s="303">
        <f t="shared" si="15"/>
        <v>0</v>
      </c>
      <c r="H122" s="303">
        <f t="shared" si="15"/>
        <v>0</v>
      </c>
      <c r="I122" s="303">
        <f t="shared" si="15"/>
        <v>0</v>
      </c>
      <c r="J122" s="303">
        <f t="shared" si="15"/>
        <v>0</v>
      </c>
      <c r="K122" s="303">
        <f t="shared" si="15"/>
        <v>0</v>
      </c>
      <c r="L122" s="303">
        <f t="shared" si="15"/>
        <v>0</v>
      </c>
      <c r="M122" s="303">
        <f t="shared" si="15"/>
        <v>0</v>
      </c>
      <c r="N122" s="303">
        <f t="shared" si="15"/>
        <v>0</v>
      </c>
      <c r="O122" s="653">
        <f t="shared" si="16"/>
        <v>0</v>
      </c>
      <c r="P122" s="654"/>
      <c r="Q122" s="655"/>
    </row>
    <row r="123" spans="1:243" s="22" customFormat="1" ht="18" customHeight="1" thickTop="1" thickBot="1">
      <c r="A123" s="629" t="s">
        <v>155</v>
      </c>
      <c r="B123" s="630"/>
      <c r="C123" s="630"/>
      <c r="D123" s="631"/>
      <c r="E123" s="304"/>
      <c r="F123" s="305"/>
      <c r="G123" s="305"/>
      <c r="H123" s="305"/>
      <c r="I123" s="305"/>
      <c r="J123" s="305"/>
      <c r="K123" s="305"/>
      <c r="L123" s="305"/>
      <c r="M123" s="305"/>
      <c r="N123" s="305"/>
      <c r="O123" s="653">
        <f t="shared" si="16"/>
        <v>0</v>
      </c>
      <c r="P123" s="654"/>
      <c r="Q123" s="655"/>
    </row>
    <row r="124" spans="1:243" s="22" customFormat="1" ht="18" customHeight="1" thickTop="1">
      <c r="A124" s="614" t="s">
        <v>131</v>
      </c>
      <c r="B124" s="615"/>
      <c r="C124" s="616"/>
      <c r="D124" s="306" t="s">
        <v>156</v>
      </c>
      <c r="E124" s="307">
        <f t="shared" ref="E124:N126" si="17">E71</f>
        <v>0</v>
      </c>
      <c r="F124" s="308">
        <f t="shared" si="17"/>
        <v>1</v>
      </c>
      <c r="G124" s="308">
        <f t="shared" si="17"/>
        <v>0</v>
      </c>
      <c r="H124" s="308">
        <f t="shared" si="17"/>
        <v>0</v>
      </c>
      <c r="I124" s="308">
        <f t="shared" si="17"/>
        <v>0</v>
      </c>
      <c r="J124" s="308">
        <f t="shared" si="17"/>
        <v>0</v>
      </c>
      <c r="K124" s="308">
        <f t="shared" si="17"/>
        <v>0</v>
      </c>
      <c r="L124" s="308">
        <f t="shared" si="17"/>
        <v>0</v>
      </c>
      <c r="M124" s="308">
        <f t="shared" si="17"/>
        <v>0</v>
      </c>
      <c r="N124" s="308">
        <f t="shared" si="17"/>
        <v>0</v>
      </c>
      <c r="O124" s="605">
        <f t="shared" si="16"/>
        <v>1</v>
      </c>
      <c r="P124" s="606"/>
      <c r="Q124" s="607"/>
    </row>
    <row r="125" spans="1:243" s="22" customFormat="1" ht="18" customHeight="1">
      <c r="A125" s="617"/>
      <c r="B125" s="618"/>
      <c r="C125" s="619"/>
      <c r="D125" s="309" t="s">
        <v>132</v>
      </c>
      <c r="E125" s="310">
        <f t="shared" si="17"/>
        <v>0</v>
      </c>
      <c r="F125" s="310">
        <f t="shared" si="17"/>
        <v>0</v>
      </c>
      <c r="G125" s="310">
        <f t="shared" si="17"/>
        <v>0</v>
      </c>
      <c r="H125" s="310">
        <f t="shared" si="17"/>
        <v>0</v>
      </c>
      <c r="I125" s="310">
        <f t="shared" si="17"/>
        <v>0</v>
      </c>
      <c r="J125" s="310">
        <f t="shared" si="17"/>
        <v>0</v>
      </c>
      <c r="K125" s="310">
        <f t="shared" si="17"/>
        <v>0</v>
      </c>
      <c r="L125" s="310">
        <f t="shared" si="17"/>
        <v>0</v>
      </c>
      <c r="M125" s="310">
        <f t="shared" si="17"/>
        <v>0</v>
      </c>
      <c r="N125" s="310">
        <f t="shared" si="17"/>
        <v>0</v>
      </c>
      <c r="O125" s="623">
        <f t="shared" si="16"/>
        <v>0</v>
      </c>
      <c r="P125" s="624"/>
      <c r="Q125" s="625"/>
    </row>
    <row r="126" spans="1:243" s="22" customFormat="1" ht="18" customHeight="1">
      <c r="A126" s="636" t="s">
        <v>133</v>
      </c>
      <c r="B126" s="637"/>
      <c r="C126" s="637"/>
      <c r="D126" s="638"/>
      <c r="E126" s="426">
        <f t="shared" si="17"/>
        <v>0</v>
      </c>
      <c r="F126" s="426">
        <f t="shared" si="17"/>
        <v>1</v>
      </c>
      <c r="G126" s="426">
        <f t="shared" si="17"/>
        <v>1</v>
      </c>
      <c r="H126" s="426">
        <f t="shared" si="17"/>
        <v>0</v>
      </c>
      <c r="I126" s="426">
        <f t="shared" si="17"/>
        <v>0</v>
      </c>
      <c r="J126" s="426">
        <f t="shared" si="17"/>
        <v>0</v>
      </c>
      <c r="K126" s="426">
        <f t="shared" si="17"/>
        <v>0</v>
      </c>
      <c r="L126" s="426">
        <f t="shared" si="17"/>
        <v>0</v>
      </c>
      <c r="M126" s="426">
        <f t="shared" si="17"/>
        <v>0</v>
      </c>
      <c r="N126" s="426">
        <f t="shared" si="17"/>
        <v>0</v>
      </c>
      <c r="O126" s="633">
        <f t="shared" si="16"/>
        <v>2</v>
      </c>
      <c r="P126" s="634"/>
      <c r="Q126" s="635"/>
    </row>
    <row r="127" spans="1:243" s="22" customFormat="1" ht="9" customHeight="1">
      <c r="B127" s="23"/>
      <c r="C127" s="37"/>
      <c r="O127" s="38"/>
    </row>
    <row r="128" spans="1:243" s="22" customFormat="1" ht="23.25" customHeight="1">
      <c r="A128" s="639" t="s">
        <v>56</v>
      </c>
      <c r="B128" s="639"/>
      <c r="C128" s="639"/>
      <c r="D128" s="639"/>
      <c r="E128" s="639"/>
      <c r="F128" s="639"/>
      <c r="G128" s="639"/>
      <c r="H128" s="639"/>
      <c r="I128" s="639"/>
      <c r="J128" s="639"/>
      <c r="K128" s="639"/>
      <c r="L128" s="639"/>
      <c r="M128" s="639"/>
      <c r="N128" s="639"/>
    </row>
    <row r="129" spans="1:23" s="22" customFormat="1" ht="18" customHeight="1">
      <c r="A129" s="255">
        <v>1</v>
      </c>
      <c r="B129" s="640" t="s">
        <v>157</v>
      </c>
      <c r="C129" s="640"/>
      <c r="D129" s="640"/>
      <c r="E129" s="641">
        <f>800+300</f>
        <v>1100</v>
      </c>
      <c r="F129" s="641"/>
      <c r="G129" s="641"/>
      <c r="H129" s="311" t="s">
        <v>58</v>
      </c>
      <c r="I129" s="312"/>
      <c r="J129" s="642">
        <f>SUM(O119:Q120)</f>
        <v>52</v>
      </c>
      <c r="K129" s="642"/>
      <c r="L129" s="313" t="s">
        <v>286</v>
      </c>
      <c r="M129" s="853">
        <f t="shared" ref="M129:M138" si="18">E129*J129</f>
        <v>57200</v>
      </c>
      <c r="N129" s="853"/>
      <c r="O129" s="643" t="s">
        <v>158</v>
      </c>
      <c r="P129" s="643"/>
      <c r="Q129" s="644"/>
    </row>
    <row r="130" spans="1:23" s="22" customFormat="1" ht="18" customHeight="1">
      <c r="A130" s="262">
        <v>2</v>
      </c>
      <c r="B130" s="645" t="s">
        <v>159</v>
      </c>
      <c r="C130" s="645"/>
      <c r="D130" s="645"/>
      <c r="E130" s="597">
        <v>150</v>
      </c>
      <c r="F130" s="597"/>
      <c r="G130" s="597"/>
      <c r="H130" s="258" t="s">
        <v>58</v>
      </c>
      <c r="I130" s="314"/>
      <c r="J130" s="646">
        <f>C55</f>
        <v>19</v>
      </c>
      <c r="K130" s="646"/>
      <c r="L130" s="315" t="s">
        <v>286</v>
      </c>
      <c r="M130" s="853">
        <f t="shared" si="18"/>
        <v>2850</v>
      </c>
      <c r="N130" s="853"/>
      <c r="O130" s="829">
        <v>45028</v>
      </c>
      <c r="P130" s="830"/>
      <c r="Q130" s="831"/>
    </row>
    <row r="131" spans="1:23" s="22" customFormat="1" ht="18" customHeight="1">
      <c r="A131" s="262">
        <v>3</v>
      </c>
      <c r="B131" s="594" t="s">
        <v>160</v>
      </c>
      <c r="C131" s="595"/>
      <c r="D131" s="596"/>
      <c r="E131" s="597">
        <v>2500</v>
      </c>
      <c r="F131" s="597"/>
      <c r="G131" s="597"/>
      <c r="H131" s="258" t="s">
        <v>58</v>
      </c>
      <c r="I131" s="314"/>
      <c r="J131" s="632">
        <f>SUM(O124:Q125)</f>
        <v>1</v>
      </c>
      <c r="K131" s="632"/>
      <c r="L131" s="315" t="s">
        <v>286</v>
      </c>
      <c r="M131" s="853">
        <f t="shared" si="18"/>
        <v>2500</v>
      </c>
      <c r="N131" s="853"/>
      <c r="O131" s="832"/>
      <c r="P131" s="833"/>
      <c r="Q131" s="834"/>
    </row>
    <row r="132" spans="1:23" s="22" customFormat="1" ht="18" customHeight="1">
      <c r="A132" s="262">
        <v>4</v>
      </c>
      <c r="B132" s="594" t="s">
        <v>161</v>
      </c>
      <c r="C132" s="595"/>
      <c r="D132" s="596"/>
      <c r="E132" s="597">
        <v>500</v>
      </c>
      <c r="F132" s="597"/>
      <c r="G132" s="597"/>
      <c r="H132" s="258" t="s">
        <v>58</v>
      </c>
      <c r="I132" s="314"/>
      <c r="J132" s="632">
        <f>O126</f>
        <v>2</v>
      </c>
      <c r="K132" s="632"/>
      <c r="L132" s="315" t="s">
        <v>286</v>
      </c>
      <c r="M132" s="853">
        <f>E132*J132</f>
        <v>1000</v>
      </c>
      <c r="N132" s="853"/>
      <c r="O132" s="643" t="s">
        <v>162</v>
      </c>
      <c r="P132" s="643"/>
      <c r="Q132" s="644"/>
    </row>
    <row r="133" spans="1:23" s="22" customFormat="1" ht="18" customHeight="1">
      <c r="A133" s="255">
        <v>5</v>
      </c>
      <c r="B133" s="594" t="s">
        <v>163</v>
      </c>
      <c r="C133" s="595"/>
      <c r="D133" s="596"/>
      <c r="E133" s="848">
        <v>150</v>
      </c>
      <c r="F133" s="848"/>
      <c r="G133" s="848"/>
      <c r="H133" s="258" t="s">
        <v>58</v>
      </c>
      <c r="I133" s="314"/>
      <c r="J133" s="632">
        <f>O89</f>
        <v>47</v>
      </c>
      <c r="K133" s="632"/>
      <c r="L133" s="315" t="s">
        <v>286</v>
      </c>
      <c r="M133" s="853">
        <f>E133*J133</f>
        <v>7050</v>
      </c>
      <c r="N133" s="853"/>
      <c r="O133" s="835" t="s">
        <v>287</v>
      </c>
      <c r="P133" s="836"/>
      <c r="Q133" s="837"/>
    </row>
    <row r="134" spans="1:23" s="22" customFormat="1" ht="18" customHeight="1">
      <c r="A134" s="262">
        <v>6</v>
      </c>
      <c r="B134" s="594" t="s">
        <v>164</v>
      </c>
      <c r="C134" s="595"/>
      <c r="D134" s="596"/>
      <c r="E134" s="597">
        <v>10</v>
      </c>
      <c r="F134" s="597"/>
      <c r="G134" s="597"/>
      <c r="H134" s="258" t="s">
        <v>58</v>
      </c>
      <c r="I134" s="314"/>
      <c r="J134" s="604">
        <v>0</v>
      </c>
      <c r="K134" s="604"/>
      <c r="L134" s="315" t="s">
        <v>286</v>
      </c>
      <c r="M134" s="853">
        <f>E134*J134</f>
        <v>0</v>
      </c>
      <c r="N134" s="853"/>
      <c r="O134" s="838"/>
      <c r="P134" s="839"/>
      <c r="Q134" s="840"/>
    </row>
    <row r="135" spans="1:23" s="22" customFormat="1" ht="18" customHeight="1">
      <c r="A135" s="262">
        <v>7</v>
      </c>
      <c r="B135" s="594" t="s">
        <v>165</v>
      </c>
      <c r="C135" s="595"/>
      <c r="D135" s="596"/>
      <c r="E135" s="848">
        <v>5000</v>
      </c>
      <c r="F135" s="848"/>
      <c r="G135" s="848"/>
      <c r="H135" s="258" t="s">
        <v>58</v>
      </c>
      <c r="I135" s="314"/>
      <c r="J135" s="632">
        <f>O123</f>
        <v>0</v>
      </c>
      <c r="K135" s="632"/>
      <c r="L135" s="315" t="s">
        <v>286</v>
      </c>
      <c r="M135" s="853">
        <f>E135*J135</f>
        <v>0</v>
      </c>
      <c r="N135" s="853"/>
      <c r="Q135" s="24"/>
    </row>
    <row r="136" spans="1:23" s="22" customFormat="1" ht="18" customHeight="1">
      <c r="A136" s="262">
        <v>8</v>
      </c>
      <c r="B136" s="594" t="s">
        <v>166</v>
      </c>
      <c r="C136" s="595"/>
      <c r="D136" s="596"/>
      <c r="E136" s="597">
        <v>70</v>
      </c>
      <c r="F136" s="597"/>
      <c r="G136" s="597"/>
      <c r="H136" s="258" t="s">
        <v>58</v>
      </c>
      <c r="I136" s="314"/>
      <c r="J136" s="602">
        <v>0</v>
      </c>
      <c r="K136" s="602"/>
      <c r="L136" s="315" t="s">
        <v>286</v>
      </c>
      <c r="M136" s="853">
        <f>E136*J136</f>
        <v>0</v>
      </c>
      <c r="N136" s="853"/>
      <c r="Q136" s="24"/>
    </row>
    <row r="137" spans="1:23" s="22" customFormat="1" ht="18" customHeight="1">
      <c r="A137" s="255">
        <v>9</v>
      </c>
      <c r="B137" s="594" t="s">
        <v>167</v>
      </c>
      <c r="C137" s="595"/>
      <c r="D137" s="596"/>
      <c r="E137" s="597">
        <v>180</v>
      </c>
      <c r="F137" s="597"/>
      <c r="G137" s="597"/>
      <c r="H137" s="258" t="s">
        <v>58</v>
      </c>
      <c r="I137" s="314"/>
      <c r="J137" s="603">
        <f>O74</f>
        <v>0</v>
      </c>
      <c r="K137" s="603"/>
      <c r="L137" s="315" t="s">
        <v>286</v>
      </c>
      <c r="M137" s="853">
        <f t="shared" si="18"/>
        <v>0</v>
      </c>
      <c r="N137" s="853"/>
      <c r="Q137" s="24"/>
    </row>
    <row r="138" spans="1:23" s="22" customFormat="1" ht="18" customHeight="1">
      <c r="A138" s="262">
        <v>10</v>
      </c>
      <c r="B138" s="594"/>
      <c r="C138" s="595"/>
      <c r="D138" s="596"/>
      <c r="E138" s="597"/>
      <c r="F138" s="597"/>
      <c r="G138" s="597"/>
      <c r="H138" s="258" t="s">
        <v>58</v>
      </c>
      <c r="I138" s="314"/>
      <c r="J138" s="598"/>
      <c r="K138" s="598"/>
      <c r="L138" s="315" t="s">
        <v>286</v>
      </c>
      <c r="M138" s="853">
        <f t="shared" si="18"/>
        <v>0</v>
      </c>
      <c r="N138" s="853"/>
    </row>
    <row r="139" spans="1:23" s="22" customFormat="1" ht="18" customHeight="1">
      <c r="A139" s="316">
        <v>11</v>
      </c>
      <c r="B139" s="317" t="s">
        <v>168</v>
      </c>
      <c r="C139" s="841" t="s">
        <v>169</v>
      </c>
      <c r="D139" s="842"/>
      <c r="E139" s="600">
        <v>0</v>
      </c>
      <c r="F139" s="600"/>
      <c r="G139" s="600"/>
      <c r="H139" s="274" t="s">
        <v>58</v>
      </c>
      <c r="I139" s="318"/>
      <c r="J139" s="601">
        <v>0</v>
      </c>
      <c r="K139" s="601"/>
      <c r="L139" s="315" t="s">
        <v>286</v>
      </c>
      <c r="M139" s="853">
        <f>E139*J139</f>
        <v>0</v>
      </c>
      <c r="N139" s="853"/>
    </row>
    <row r="140" spans="1:23" s="22" customFormat="1" ht="18" customHeight="1">
      <c r="A140" s="319"/>
      <c r="B140" s="591" t="s">
        <v>97</v>
      </c>
      <c r="C140" s="591"/>
      <c r="D140" s="591"/>
      <c r="E140" s="320"/>
      <c r="F140" s="320"/>
      <c r="G140" s="321"/>
      <c r="H140" s="148"/>
      <c r="I140" s="322"/>
      <c r="J140" s="322"/>
      <c r="K140" s="322"/>
      <c r="L140" s="322"/>
      <c r="M140" s="850">
        <f>SUM(M129:N139)</f>
        <v>70600</v>
      </c>
      <c r="N140" s="851"/>
    </row>
    <row r="141" spans="1:23" s="22" customFormat="1" ht="9" customHeight="1">
      <c r="A141" s="477"/>
      <c r="B141" s="477"/>
      <c r="C141" s="477"/>
      <c r="D141" s="477"/>
      <c r="E141" s="477"/>
      <c r="F141" s="477"/>
      <c r="G141" s="478"/>
      <c r="H141" s="479"/>
      <c r="I141" s="480"/>
      <c r="J141" s="480"/>
      <c r="K141" s="480"/>
      <c r="L141" s="480"/>
      <c r="M141" s="478"/>
      <c r="N141" s="478"/>
      <c r="O141" s="480"/>
      <c r="P141" s="480"/>
      <c r="Q141" s="480"/>
    </row>
    <row r="142" spans="1:23" s="22" customFormat="1" ht="21" customHeight="1">
      <c r="A142" s="24"/>
      <c r="C142" s="24"/>
      <c r="D142" s="39"/>
      <c r="F142" s="24"/>
      <c r="G142" s="40"/>
      <c r="H142" s="23"/>
      <c r="O142" s="457" t="str">
        <f>O102</f>
        <v>※2023年10月1日より改訂</v>
      </c>
      <c r="P142" s="23"/>
      <c r="Q142" s="23"/>
    </row>
    <row r="143" spans="1:23" s="22" customFormat="1" ht="21">
      <c r="A143" s="852" t="s">
        <v>145</v>
      </c>
      <c r="B143" s="852"/>
      <c r="C143" s="852"/>
      <c r="D143" s="852"/>
      <c r="E143" s="852"/>
      <c r="F143" s="852"/>
      <c r="G143" s="852"/>
      <c r="H143" s="852"/>
      <c r="I143" s="852"/>
      <c r="J143" s="852"/>
      <c r="K143" s="852"/>
      <c r="L143" s="852"/>
      <c r="M143" s="852"/>
      <c r="N143" s="852"/>
      <c r="O143" s="852"/>
      <c r="P143" s="852"/>
      <c r="Q143" s="852"/>
    </row>
    <row r="144" spans="1:23" s="26" customFormat="1" ht="25.5" customHeight="1">
      <c r="B144" s="472" t="str">
        <f>C114</f>
        <v>熊谷</v>
      </c>
      <c r="C144" s="25" t="s">
        <v>170</v>
      </c>
      <c r="D144" s="25"/>
      <c r="E144" s="25"/>
      <c r="H144" s="282"/>
      <c r="I144" s="282"/>
      <c r="S144" s="22"/>
      <c r="T144" s="22"/>
      <c r="U144" s="22"/>
      <c r="V144" s="22"/>
      <c r="W144" s="22"/>
    </row>
    <row r="145" spans="2:23" s="26" customFormat="1" ht="32.1" customHeight="1">
      <c r="E145" s="843">
        <f>M140</f>
        <v>70600</v>
      </c>
      <c r="F145" s="843"/>
      <c r="G145" s="843"/>
      <c r="H145" s="843"/>
      <c r="I145" s="843"/>
      <c r="J145" s="843"/>
      <c r="K145" s="843"/>
      <c r="L145" s="844" t="s">
        <v>232</v>
      </c>
      <c r="M145" s="844"/>
      <c r="N145" s="844"/>
      <c r="O145" s="845">
        <f>INT(E145/1.1*0.1)</f>
        <v>6418</v>
      </c>
      <c r="P145" s="845"/>
      <c r="Q145" s="464" t="s">
        <v>233</v>
      </c>
      <c r="S145" s="22"/>
      <c r="T145" s="22"/>
      <c r="U145" s="22"/>
      <c r="V145" s="22"/>
      <c r="W145" s="22"/>
    </row>
    <row r="146" spans="2:23" s="26" customFormat="1" ht="32.1" customHeight="1">
      <c r="B146" s="32"/>
      <c r="C146" s="465" t="s">
        <v>59</v>
      </c>
      <c r="D146" s="849" t="str">
        <f>E107</f>
        <v>四月前半</v>
      </c>
      <c r="E146" s="849"/>
      <c r="F146" s="849"/>
      <c r="G146" s="466" t="s">
        <v>238</v>
      </c>
      <c r="H146" s="460"/>
      <c r="I146" s="460"/>
      <c r="J146" s="460"/>
      <c r="S146" s="22"/>
      <c r="T146" s="22"/>
      <c r="U146" s="22"/>
      <c r="V146" s="22"/>
      <c r="W146" s="22"/>
    </row>
    <row r="147" spans="2:23" s="26" customFormat="1" ht="13.5" customHeight="1">
      <c r="B147" s="32"/>
      <c r="C147" s="32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S147" s="22"/>
      <c r="T147" s="22"/>
      <c r="U147" s="22"/>
      <c r="V147" s="22"/>
      <c r="W147" s="22"/>
    </row>
    <row r="148" spans="2:23" s="26" customFormat="1" ht="18" customHeight="1">
      <c r="B148" s="32"/>
      <c r="C148" s="586">
        <f>B108</f>
        <v>45028</v>
      </c>
      <c r="D148" s="587"/>
      <c r="E148" s="587"/>
      <c r="F148" s="41"/>
      <c r="G148" s="41"/>
      <c r="H148" s="41"/>
      <c r="I148" s="34"/>
      <c r="J148" s="588" t="s">
        <v>288</v>
      </c>
      <c r="K148" s="588"/>
      <c r="L148" s="588"/>
      <c r="M148" s="588"/>
      <c r="N148" s="589" t="s">
        <v>240</v>
      </c>
      <c r="O148" s="589"/>
      <c r="P148" s="589"/>
      <c r="S148" s="22"/>
      <c r="T148" s="22"/>
      <c r="U148" s="22"/>
      <c r="V148" s="22"/>
      <c r="W148" s="22"/>
    </row>
    <row r="149" spans="2:23" s="26" customFormat="1" ht="18" customHeight="1">
      <c r="B149" s="32"/>
      <c r="C149" s="32"/>
      <c r="D149" s="32"/>
      <c r="E149" s="32"/>
      <c r="F149" s="32"/>
      <c r="I149" s="42"/>
      <c r="J149" s="590" t="s">
        <v>60</v>
      </c>
      <c r="K149" s="590"/>
      <c r="L149" s="590" t="s">
        <v>147</v>
      </c>
      <c r="M149" s="590"/>
      <c r="N149" s="324"/>
      <c r="S149" s="22"/>
      <c r="T149" s="22"/>
      <c r="U149" s="22"/>
      <c r="V149" s="22"/>
      <c r="W149" s="22"/>
    </row>
    <row r="150" spans="2:23" s="26" customFormat="1" ht="18" customHeight="1">
      <c r="B150" s="427" t="s">
        <v>283</v>
      </c>
      <c r="C150" s="428"/>
      <c r="D150" s="429"/>
      <c r="E150" s="429"/>
      <c r="F150" s="429"/>
      <c r="G150" s="429"/>
    </row>
    <row r="151" spans="2:23" s="22" customFormat="1">
      <c r="B151" s="430" t="s">
        <v>172</v>
      </c>
      <c r="C151" s="1" t="s">
        <v>103</v>
      </c>
      <c r="D151" s="1"/>
      <c r="E151" s="1"/>
      <c r="F151" s="1"/>
      <c r="G151" s="1"/>
    </row>
    <row r="152" spans="2:23" s="22" customFormat="1">
      <c r="B152" s="1"/>
      <c r="C152" s="1" t="s">
        <v>104</v>
      </c>
      <c r="D152" s="1"/>
      <c r="E152" s="1"/>
      <c r="F152" s="1"/>
      <c r="G152" s="1"/>
    </row>
    <row r="153" spans="2:23" s="22" customFormat="1" ht="12" customHeight="1">
      <c r="B153" s="1"/>
      <c r="C153" s="1"/>
      <c r="D153" s="1"/>
      <c r="E153" s="1"/>
      <c r="F153" s="1"/>
      <c r="G153" s="1"/>
    </row>
    <row r="154" spans="2:23" s="22" customFormat="1">
      <c r="B154" s="1"/>
      <c r="C154" s="1" t="s">
        <v>105</v>
      </c>
      <c r="D154" s="1"/>
      <c r="E154" s="1"/>
      <c r="F154" s="1"/>
      <c r="G154" s="1"/>
    </row>
    <row r="155" spans="2:23" s="22" customFormat="1">
      <c r="B155" s="1"/>
      <c r="C155" s="1" t="s">
        <v>106</v>
      </c>
      <c r="D155" s="1"/>
      <c r="E155" s="1"/>
      <c r="F155" s="1"/>
      <c r="G155" s="1"/>
    </row>
    <row r="156" spans="2:23" s="22" customFormat="1">
      <c r="B156" s="1"/>
      <c r="C156" s="1" t="s">
        <v>107</v>
      </c>
      <c r="D156" s="421"/>
      <c r="E156" s="1"/>
      <c r="F156" s="1"/>
      <c r="G156" s="1"/>
    </row>
    <row r="157" spans="2:23" s="22" customFormat="1">
      <c r="B157" s="1"/>
      <c r="C157" s="1" t="s">
        <v>108</v>
      </c>
      <c r="D157" s="1"/>
      <c r="E157" s="1"/>
      <c r="F157" s="1"/>
      <c r="G157" s="1"/>
    </row>
    <row r="158" spans="2:23" s="22" customFormat="1" ht="13.5" customHeight="1">
      <c r="B158" s="23"/>
    </row>
  </sheetData>
  <mergeCells count="254">
    <mergeCell ref="A1:N1"/>
    <mergeCell ref="O1:Q1"/>
    <mergeCell ref="A2:C2"/>
    <mergeCell ref="D2:I2"/>
    <mergeCell ref="J2:M2"/>
    <mergeCell ref="O2:Q2"/>
    <mergeCell ref="O4:Q4"/>
    <mergeCell ref="A5:C5"/>
    <mergeCell ref="D5:D6"/>
    <mergeCell ref="E5:Q5"/>
    <mergeCell ref="A6:C6"/>
    <mergeCell ref="E6:N6"/>
    <mergeCell ref="O6:Q6"/>
    <mergeCell ref="A3:B4"/>
    <mergeCell ref="C3:C4"/>
    <mergeCell ref="D3:E3"/>
    <mergeCell ref="G3:I3"/>
    <mergeCell ref="J3:M3"/>
    <mergeCell ref="O3:Q3"/>
    <mergeCell ref="D4:E4"/>
    <mergeCell ref="F4:G4"/>
    <mergeCell ref="H4:I4"/>
    <mergeCell ref="K4:L4"/>
    <mergeCell ref="A55:B55"/>
    <mergeCell ref="A56:B56"/>
    <mergeCell ref="A57:A65"/>
    <mergeCell ref="B57:C57"/>
    <mergeCell ref="O57:Q57"/>
    <mergeCell ref="B58:C58"/>
    <mergeCell ref="O58:P58"/>
    <mergeCell ref="Q58:Q65"/>
    <mergeCell ref="B59:C59"/>
    <mergeCell ref="O59:P59"/>
    <mergeCell ref="B70:D70"/>
    <mergeCell ref="B63:C63"/>
    <mergeCell ref="O63:P63"/>
    <mergeCell ref="B64:C64"/>
    <mergeCell ref="O64:P64"/>
    <mergeCell ref="B65:C65"/>
    <mergeCell ref="O65:P65"/>
    <mergeCell ref="B60:C60"/>
    <mergeCell ref="O60:P60"/>
    <mergeCell ref="B61:C61"/>
    <mergeCell ref="O61:P61"/>
    <mergeCell ref="B62:C62"/>
    <mergeCell ref="O62:P62"/>
    <mergeCell ref="A74:D74"/>
    <mergeCell ref="O74:Q74"/>
    <mergeCell ref="A75:D75"/>
    <mergeCell ref="O75:Q75"/>
    <mergeCell ref="A76:D76"/>
    <mergeCell ref="O76:Q76"/>
    <mergeCell ref="O70:Q70"/>
    <mergeCell ref="A71:A73"/>
    <mergeCell ref="B71:D71"/>
    <mergeCell ref="O71:P71"/>
    <mergeCell ref="Q71:Q72"/>
    <mergeCell ref="B72:D72"/>
    <mergeCell ref="O72:P72"/>
    <mergeCell ref="B73:D73"/>
    <mergeCell ref="O73:P73"/>
    <mergeCell ref="A66:A70"/>
    <mergeCell ref="B66:C67"/>
    <mergeCell ref="O66:P66"/>
    <mergeCell ref="Q66:Q68"/>
    <mergeCell ref="O67:P67"/>
    <mergeCell ref="B68:D68"/>
    <mergeCell ref="O68:P68"/>
    <mergeCell ref="B69:D69"/>
    <mergeCell ref="O69:P69"/>
    <mergeCell ref="A77:D77"/>
    <mergeCell ref="O77:Q77"/>
    <mergeCell ref="A78:D78"/>
    <mergeCell ref="O78:Q78"/>
    <mergeCell ref="A79:Q79"/>
    <mergeCell ref="A80:B80"/>
    <mergeCell ref="G80:H80"/>
    <mergeCell ref="I80:J80"/>
    <mergeCell ref="K80:L80"/>
    <mergeCell ref="M80:N80"/>
    <mergeCell ref="A83:B83"/>
    <mergeCell ref="I83:J83"/>
    <mergeCell ref="K83:L83"/>
    <mergeCell ref="M83:N83"/>
    <mergeCell ref="A84:B84"/>
    <mergeCell ref="I84:J84"/>
    <mergeCell ref="K84:L84"/>
    <mergeCell ref="M84:N84"/>
    <mergeCell ref="P80:Q80"/>
    <mergeCell ref="A81:B81"/>
    <mergeCell ref="I81:J81"/>
    <mergeCell ref="K81:L81"/>
    <mergeCell ref="M81:N81"/>
    <mergeCell ref="A82:B82"/>
    <mergeCell ref="I82:J82"/>
    <mergeCell ref="K82:L82"/>
    <mergeCell ref="M82:N82"/>
    <mergeCell ref="A87:B87"/>
    <mergeCell ref="I87:J87"/>
    <mergeCell ref="K87:L87"/>
    <mergeCell ref="M87:N87"/>
    <mergeCell ref="A88:B88"/>
    <mergeCell ref="I88:J88"/>
    <mergeCell ref="K88:L88"/>
    <mergeCell ref="M88:N88"/>
    <mergeCell ref="A85:B85"/>
    <mergeCell ref="I85:J85"/>
    <mergeCell ref="K85:L85"/>
    <mergeCell ref="M85:N85"/>
    <mergeCell ref="A86:B86"/>
    <mergeCell ref="I86:J86"/>
    <mergeCell ref="K86:L86"/>
    <mergeCell ref="M86:N86"/>
    <mergeCell ref="B92:D92"/>
    <mergeCell ref="E92:G92"/>
    <mergeCell ref="J92:K92"/>
    <mergeCell ref="O92:P92"/>
    <mergeCell ref="B93:D93"/>
    <mergeCell ref="E93:G93"/>
    <mergeCell ref="J93:K93"/>
    <mergeCell ref="O93:P93"/>
    <mergeCell ref="A89:B89"/>
    <mergeCell ref="I89:N89"/>
    <mergeCell ref="A90:Q90"/>
    <mergeCell ref="B91:D91"/>
    <mergeCell ref="E91:G91"/>
    <mergeCell ref="J91:K91"/>
    <mergeCell ref="O91:P91"/>
    <mergeCell ref="A94:A96"/>
    <mergeCell ref="B94:B96"/>
    <mergeCell ref="E94:G94"/>
    <mergeCell ref="J94:K94"/>
    <mergeCell ref="O94:P94"/>
    <mergeCell ref="E95:G95"/>
    <mergeCell ref="J95:K95"/>
    <mergeCell ref="O95:P95"/>
    <mergeCell ref="E96:G96"/>
    <mergeCell ref="J96:K96"/>
    <mergeCell ref="O96:P96"/>
    <mergeCell ref="B97:D97"/>
    <mergeCell ref="E97:G97"/>
    <mergeCell ref="J97:K97"/>
    <mergeCell ref="O97:P97"/>
    <mergeCell ref="B98:D98"/>
    <mergeCell ref="E98:G98"/>
    <mergeCell ref="J98:K98"/>
    <mergeCell ref="O98:P98"/>
    <mergeCell ref="A103:Q103"/>
    <mergeCell ref="E105:H106"/>
    <mergeCell ref="J105:J106"/>
    <mergeCell ref="K105:L105"/>
    <mergeCell ref="M105:O105"/>
    <mergeCell ref="K106:L106"/>
    <mergeCell ref="M106:O106"/>
    <mergeCell ref="B99:D99"/>
    <mergeCell ref="E99:G99"/>
    <mergeCell ref="J99:K99"/>
    <mergeCell ref="O99:P99"/>
    <mergeCell ref="A100:D100"/>
    <mergeCell ref="O100:P100"/>
    <mergeCell ref="A112:Q112"/>
    <mergeCell ref="A114:B114"/>
    <mergeCell ref="F114:H114"/>
    <mergeCell ref="J114:L114"/>
    <mergeCell ref="M114:N114"/>
    <mergeCell ref="O114:Q114"/>
    <mergeCell ref="E107:H107"/>
    <mergeCell ref="I107:O107"/>
    <mergeCell ref="B108:D108"/>
    <mergeCell ref="J108:N108"/>
    <mergeCell ref="O108:Q108"/>
    <mergeCell ref="L109:M109"/>
    <mergeCell ref="N109:P109"/>
    <mergeCell ref="A119:C120"/>
    <mergeCell ref="O119:Q119"/>
    <mergeCell ref="O120:Q120"/>
    <mergeCell ref="A121:D121"/>
    <mergeCell ref="O121:Q121"/>
    <mergeCell ref="A122:C122"/>
    <mergeCell ref="O122:Q122"/>
    <mergeCell ref="A115:B115"/>
    <mergeCell ref="C115:D115"/>
    <mergeCell ref="F115:L115"/>
    <mergeCell ref="M115:N115"/>
    <mergeCell ref="O115:Q115"/>
    <mergeCell ref="A117:D118"/>
    <mergeCell ref="A128:N128"/>
    <mergeCell ref="B129:D129"/>
    <mergeCell ref="E129:G129"/>
    <mergeCell ref="J129:K129"/>
    <mergeCell ref="M129:N129"/>
    <mergeCell ref="O129:Q129"/>
    <mergeCell ref="A123:D123"/>
    <mergeCell ref="O123:Q123"/>
    <mergeCell ref="A124:C125"/>
    <mergeCell ref="O124:Q124"/>
    <mergeCell ref="O125:Q125"/>
    <mergeCell ref="A126:D126"/>
    <mergeCell ref="O126:Q126"/>
    <mergeCell ref="O132:Q132"/>
    <mergeCell ref="B133:D133"/>
    <mergeCell ref="E133:G133"/>
    <mergeCell ref="J133:K133"/>
    <mergeCell ref="M133:N133"/>
    <mergeCell ref="O133:Q134"/>
    <mergeCell ref="B130:D130"/>
    <mergeCell ref="E130:G130"/>
    <mergeCell ref="J130:K130"/>
    <mergeCell ref="M130:N130"/>
    <mergeCell ref="O130:Q131"/>
    <mergeCell ref="B131:D131"/>
    <mergeCell ref="E131:G131"/>
    <mergeCell ref="J131:K131"/>
    <mergeCell ref="M131:N131"/>
    <mergeCell ref="B134:D134"/>
    <mergeCell ref="E134:G134"/>
    <mergeCell ref="J134:K134"/>
    <mergeCell ref="M134:N134"/>
    <mergeCell ref="B135:D135"/>
    <mergeCell ref="E135:G135"/>
    <mergeCell ref="J135:K135"/>
    <mergeCell ref="M135:N135"/>
    <mergeCell ref="B132:D132"/>
    <mergeCell ref="E132:G132"/>
    <mergeCell ref="J132:K132"/>
    <mergeCell ref="M132:N132"/>
    <mergeCell ref="B138:D138"/>
    <mergeCell ref="E138:G138"/>
    <mergeCell ref="J138:K138"/>
    <mergeCell ref="M138:N138"/>
    <mergeCell ref="C139:D139"/>
    <mergeCell ref="E139:G139"/>
    <mergeCell ref="J139:K139"/>
    <mergeCell ref="M139:N139"/>
    <mergeCell ref="B136:D136"/>
    <mergeCell ref="E136:G136"/>
    <mergeCell ref="J136:K136"/>
    <mergeCell ref="M136:N136"/>
    <mergeCell ref="B137:D137"/>
    <mergeCell ref="E137:G137"/>
    <mergeCell ref="J137:K137"/>
    <mergeCell ref="M137:N137"/>
    <mergeCell ref="D146:F146"/>
    <mergeCell ref="C148:E148"/>
    <mergeCell ref="J148:M148"/>
    <mergeCell ref="N148:P148"/>
    <mergeCell ref="J149:K149"/>
    <mergeCell ref="L149:M149"/>
    <mergeCell ref="B140:D140"/>
    <mergeCell ref="M140:N140"/>
    <mergeCell ref="A143:Q143"/>
    <mergeCell ref="E145:K145"/>
    <mergeCell ref="L145:N145"/>
    <mergeCell ref="O145:P145"/>
  </mergeCells>
  <phoneticPr fontId="1"/>
  <hyperlinks>
    <hyperlink ref="F115" r:id="rId1" xr:uid="{9A75C80F-6098-45DD-822E-0F3D930CF1BB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11"/>
  <sheetViews>
    <sheetView showGridLines="0" tabSelected="1" view="pageBreakPreview" zoomScaleNormal="100" zoomScaleSheetLayoutView="100" workbookViewId="0"/>
  </sheetViews>
  <sheetFormatPr defaultColWidth="8.875" defaultRowHeight="17.45" customHeight="1"/>
  <cols>
    <col min="1" max="1" width="4.75" style="10" customWidth="1"/>
    <col min="2" max="3" width="8.375" style="12" customWidth="1"/>
    <col min="4" max="8" width="7.75" style="12" customWidth="1"/>
    <col min="9" max="21" width="5.625" style="12" customWidth="1"/>
    <col min="22" max="22" width="17.875" style="12" customWidth="1"/>
    <col min="23" max="16384" width="8.875" style="12"/>
  </cols>
  <sheetData>
    <row r="1" spans="1:22" s="145" customFormat="1" ht="21.75" customHeight="1">
      <c r="A1" s="144"/>
      <c r="B1" s="140"/>
      <c r="C1" s="140"/>
      <c r="D1" s="140"/>
      <c r="E1" s="883" t="s">
        <v>61</v>
      </c>
      <c r="F1" s="883"/>
      <c r="G1" s="883"/>
      <c r="H1" s="883"/>
      <c r="I1" s="883"/>
      <c r="J1" s="888" t="s">
        <v>62</v>
      </c>
      <c r="K1" s="888"/>
      <c r="L1" s="888"/>
      <c r="M1" s="141"/>
      <c r="N1" s="141"/>
      <c r="O1" s="139"/>
      <c r="P1" s="139" t="s">
        <v>63</v>
      </c>
      <c r="Q1" s="140"/>
      <c r="R1" s="139"/>
      <c r="S1" s="141"/>
      <c r="T1" s="141"/>
      <c r="U1" s="141"/>
      <c r="V1" s="138"/>
    </row>
    <row r="2" spans="1:22" s="145" customFormat="1" ht="21" customHeight="1">
      <c r="A2" s="889" t="s">
        <v>111</v>
      </c>
      <c r="B2" s="889"/>
      <c r="C2" s="889"/>
      <c r="D2" s="146"/>
      <c r="E2" s="888" t="s">
        <v>83</v>
      </c>
      <c r="F2" s="888"/>
      <c r="G2" s="888"/>
      <c r="H2" s="888"/>
      <c r="I2" s="888"/>
      <c r="J2" s="888"/>
      <c r="K2" s="890" t="s">
        <v>82</v>
      </c>
      <c r="L2" s="890"/>
      <c r="M2" s="890"/>
      <c r="N2" s="890"/>
      <c r="O2" s="890"/>
      <c r="P2" s="142" t="s">
        <v>64</v>
      </c>
      <c r="Q2" s="143"/>
      <c r="R2" s="143"/>
      <c r="S2" s="143"/>
      <c r="T2" s="143"/>
      <c r="U2" s="143"/>
      <c r="V2" s="142"/>
    </row>
    <row r="3" spans="1:22" s="147" customFormat="1" ht="15.75" customHeight="1">
      <c r="A3" s="881" t="s">
        <v>74</v>
      </c>
      <c r="B3" s="882" t="s">
        <v>75</v>
      </c>
      <c r="C3" s="882"/>
      <c r="D3" s="120" t="s">
        <v>46</v>
      </c>
      <c r="E3" s="121" t="s">
        <v>109</v>
      </c>
      <c r="F3" s="122" t="s">
        <v>65</v>
      </c>
      <c r="G3" s="123" t="s">
        <v>66</v>
      </c>
      <c r="H3" s="124" t="s">
        <v>67</v>
      </c>
      <c r="I3" s="874" t="s">
        <v>68</v>
      </c>
      <c r="J3" s="874"/>
      <c r="K3" s="874"/>
      <c r="L3" s="874"/>
      <c r="M3" s="874"/>
      <c r="N3" s="874"/>
      <c r="O3" s="874"/>
      <c r="P3" s="874"/>
      <c r="Q3" s="873" t="s">
        <v>35</v>
      </c>
      <c r="R3" s="874"/>
      <c r="S3" s="874"/>
      <c r="T3" s="877" t="s">
        <v>113</v>
      </c>
      <c r="U3" s="879" t="s">
        <v>112</v>
      </c>
      <c r="V3" s="869" t="s">
        <v>69</v>
      </c>
    </row>
    <row r="4" spans="1:22" s="147" customFormat="1" ht="15.75" customHeight="1">
      <c r="A4" s="881"/>
      <c r="B4" s="884" t="s">
        <v>76</v>
      </c>
      <c r="C4" s="885" t="s">
        <v>77</v>
      </c>
      <c r="D4" s="886" t="s">
        <v>47</v>
      </c>
      <c r="E4" s="887" t="s">
        <v>70</v>
      </c>
      <c r="F4" s="870" t="s">
        <v>71</v>
      </c>
      <c r="G4" s="871" t="s">
        <v>70</v>
      </c>
      <c r="H4" s="872" t="s">
        <v>72</v>
      </c>
      <c r="I4" s="47" t="s">
        <v>73</v>
      </c>
      <c r="J4" s="48" t="s">
        <v>73</v>
      </c>
      <c r="K4" s="48" t="s">
        <v>73</v>
      </c>
      <c r="L4" s="48" t="s">
        <v>73</v>
      </c>
      <c r="M4" s="48" t="s">
        <v>73</v>
      </c>
      <c r="N4" s="48" t="s">
        <v>73</v>
      </c>
      <c r="O4" s="48" t="s">
        <v>73</v>
      </c>
      <c r="P4" s="49" t="s">
        <v>73</v>
      </c>
      <c r="Q4" s="50"/>
      <c r="R4" s="51"/>
      <c r="S4" s="52"/>
      <c r="T4" s="878"/>
      <c r="U4" s="880"/>
      <c r="V4" s="869"/>
    </row>
    <row r="5" spans="1:22" s="147" customFormat="1" ht="15.75" customHeight="1">
      <c r="A5" s="881"/>
      <c r="B5" s="884"/>
      <c r="C5" s="885"/>
      <c r="D5" s="886"/>
      <c r="E5" s="887"/>
      <c r="F5" s="870"/>
      <c r="G5" s="871"/>
      <c r="H5" s="872"/>
      <c r="I5" s="53"/>
      <c r="J5" s="54"/>
      <c r="K5" s="54"/>
      <c r="L5" s="55"/>
      <c r="M5" s="55"/>
      <c r="N5" s="55"/>
      <c r="O5" s="55"/>
      <c r="P5" s="56"/>
      <c r="Q5" s="57"/>
      <c r="R5" s="58"/>
      <c r="S5" s="56"/>
      <c r="T5" s="875" t="s">
        <v>110</v>
      </c>
      <c r="U5" s="876"/>
      <c r="V5" s="869"/>
    </row>
    <row r="6" spans="1:22" ht="15.75" customHeight="1">
      <c r="A6" s="59">
        <v>1</v>
      </c>
      <c r="B6" s="60"/>
      <c r="C6" s="61"/>
      <c r="D6" s="62"/>
      <c r="E6" s="63"/>
      <c r="F6" s="114"/>
      <c r="G6" s="64"/>
      <c r="H6" s="110" t="s">
        <v>81</v>
      </c>
      <c r="I6" s="98"/>
      <c r="J6" s="99"/>
      <c r="K6" s="98"/>
      <c r="L6" s="98"/>
      <c r="M6" s="98"/>
      <c r="N6" s="98"/>
      <c r="O6" s="98"/>
      <c r="P6" s="98"/>
      <c r="Q6" s="67"/>
      <c r="R6" s="66"/>
      <c r="S6" s="68"/>
      <c r="T6" s="67"/>
      <c r="U6" s="65"/>
      <c r="V6" s="69"/>
    </row>
    <row r="7" spans="1:22" ht="15.75" customHeight="1">
      <c r="A7" s="70">
        <v>2</v>
      </c>
      <c r="B7" s="71"/>
      <c r="C7" s="72"/>
      <c r="D7" s="73"/>
      <c r="E7" s="74"/>
      <c r="F7" s="115"/>
      <c r="G7" s="75"/>
      <c r="H7" s="111"/>
      <c r="I7" s="100"/>
      <c r="J7" s="101"/>
      <c r="K7" s="102"/>
      <c r="L7" s="103"/>
      <c r="M7" s="103"/>
      <c r="N7" s="103"/>
      <c r="O7" s="103"/>
      <c r="P7" s="104"/>
      <c r="Q7" s="80"/>
      <c r="R7" s="78"/>
      <c r="S7" s="77"/>
      <c r="T7" s="82"/>
      <c r="U7" s="76"/>
      <c r="V7" s="81"/>
    </row>
    <row r="8" spans="1:22" ht="15.75" customHeight="1">
      <c r="A8" s="70">
        <v>3</v>
      </c>
      <c r="B8" s="71"/>
      <c r="C8" s="72"/>
      <c r="D8" s="73"/>
      <c r="E8" s="74"/>
      <c r="F8" s="115"/>
      <c r="G8" s="75"/>
      <c r="H8" s="111"/>
      <c r="I8" s="102"/>
      <c r="J8" s="103"/>
      <c r="K8" s="103"/>
      <c r="L8" s="103"/>
      <c r="M8" s="103"/>
      <c r="N8" s="103"/>
      <c r="O8" s="103"/>
      <c r="P8" s="104"/>
      <c r="Q8" s="82"/>
      <c r="R8" s="79"/>
      <c r="S8" s="83"/>
      <c r="T8" s="82"/>
      <c r="U8" s="76"/>
      <c r="V8" s="81"/>
    </row>
    <row r="9" spans="1:22" ht="15.75" customHeight="1">
      <c r="A9" s="70">
        <v>4</v>
      </c>
      <c r="B9" s="71"/>
      <c r="C9" s="72"/>
      <c r="D9" s="73"/>
      <c r="E9" s="74"/>
      <c r="F9" s="115"/>
      <c r="G9" s="75"/>
      <c r="H9" s="111"/>
      <c r="I9" s="102"/>
      <c r="J9" s="103"/>
      <c r="K9" s="103"/>
      <c r="L9" s="102"/>
      <c r="M9" s="103"/>
      <c r="N9" s="103"/>
      <c r="O9" s="103"/>
      <c r="P9" s="104"/>
      <c r="Q9" s="82"/>
      <c r="R9" s="79"/>
      <c r="S9" s="83"/>
      <c r="T9" s="82"/>
      <c r="U9" s="76"/>
      <c r="V9" s="81"/>
    </row>
    <row r="10" spans="1:22" ht="15.75" customHeight="1">
      <c r="A10" s="84">
        <v>5</v>
      </c>
      <c r="B10" s="85"/>
      <c r="C10" s="86"/>
      <c r="D10" s="87"/>
      <c r="E10" s="88"/>
      <c r="F10" s="116"/>
      <c r="G10" s="112"/>
      <c r="H10" s="113"/>
      <c r="I10" s="105"/>
      <c r="J10" s="106"/>
      <c r="K10" s="106"/>
      <c r="L10" s="106"/>
      <c r="M10" s="106"/>
      <c r="N10" s="106"/>
      <c r="O10" s="106"/>
      <c r="P10" s="107"/>
      <c r="Q10" s="91"/>
      <c r="R10" s="90"/>
      <c r="S10" s="92"/>
      <c r="T10" s="91"/>
      <c r="U10" s="89"/>
      <c r="V10" s="93"/>
    </row>
    <row r="11" spans="1:22" ht="15.75" customHeight="1">
      <c r="A11" s="59">
        <v>6</v>
      </c>
      <c r="B11" s="60"/>
      <c r="C11" s="61"/>
      <c r="D11" s="62"/>
      <c r="E11" s="63"/>
      <c r="F11" s="114"/>
      <c r="G11" s="64"/>
      <c r="H11" s="110"/>
      <c r="I11" s="98"/>
      <c r="J11" s="99"/>
      <c r="K11" s="99"/>
      <c r="L11" s="99"/>
      <c r="M11" s="99"/>
      <c r="N11" s="99"/>
      <c r="O11" s="99"/>
      <c r="P11" s="108"/>
      <c r="Q11" s="67"/>
      <c r="R11" s="66"/>
      <c r="S11" s="68"/>
      <c r="T11" s="67"/>
      <c r="U11" s="65"/>
      <c r="V11" s="69"/>
    </row>
    <row r="12" spans="1:22" ht="15.75" customHeight="1">
      <c r="A12" s="70">
        <v>7</v>
      </c>
      <c r="B12" s="71"/>
      <c r="C12" s="72"/>
      <c r="D12" s="73"/>
      <c r="E12" s="74"/>
      <c r="F12" s="115"/>
      <c r="G12" s="75"/>
      <c r="H12" s="111"/>
      <c r="I12" s="102"/>
      <c r="J12" s="103"/>
      <c r="K12" s="103"/>
      <c r="L12" s="103"/>
      <c r="M12" s="103"/>
      <c r="N12" s="103"/>
      <c r="O12" s="103"/>
      <c r="P12" s="104"/>
      <c r="Q12" s="82"/>
      <c r="R12" s="79"/>
      <c r="S12" s="83"/>
      <c r="T12" s="82"/>
      <c r="U12" s="76"/>
      <c r="V12" s="81"/>
    </row>
    <row r="13" spans="1:22" ht="15.75" customHeight="1">
      <c r="A13" s="70">
        <v>8</v>
      </c>
      <c r="B13" s="71"/>
      <c r="C13" s="72"/>
      <c r="D13" s="73"/>
      <c r="E13" s="74"/>
      <c r="F13" s="115"/>
      <c r="G13" s="75"/>
      <c r="H13" s="111"/>
      <c r="I13" s="102"/>
      <c r="J13" s="103"/>
      <c r="K13" s="103"/>
      <c r="L13" s="103"/>
      <c r="M13" s="103"/>
      <c r="N13" s="103"/>
      <c r="O13" s="103"/>
      <c r="P13" s="104"/>
      <c r="Q13" s="82"/>
      <c r="R13" s="79"/>
      <c r="S13" s="83"/>
      <c r="T13" s="82"/>
      <c r="U13" s="76"/>
      <c r="V13" s="81"/>
    </row>
    <row r="14" spans="1:22" ht="15.75" customHeight="1">
      <c r="A14" s="70">
        <v>9</v>
      </c>
      <c r="B14" s="71"/>
      <c r="C14" s="72"/>
      <c r="D14" s="73"/>
      <c r="E14" s="74"/>
      <c r="F14" s="115"/>
      <c r="G14" s="75"/>
      <c r="H14" s="111"/>
      <c r="I14" s="102"/>
      <c r="J14" s="103"/>
      <c r="K14" s="103"/>
      <c r="L14" s="103"/>
      <c r="M14" s="103"/>
      <c r="N14" s="103"/>
      <c r="O14" s="103"/>
      <c r="P14" s="104"/>
      <c r="Q14" s="82"/>
      <c r="R14" s="79"/>
      <c r="S14" s="83"/>
      <c r="T14" s="82"/>
      <c r="U14" s="76"/>
      <c r="V14" s="81"/>
    </row>
    <row r="15" spans="1:22" ht="15.75" customHeight="1">
      <c r="A15" s="84">
        <v>0</v>
      </c>
      <c r="B15" s="85"/>
      <c r="C15" s="86"/>
      <c r="D15" s="87"/>
      <c r="E15" s="88"/>
      <c r="F15" s="116"/>
      <c r="G15" s="112"/>
      <c r="H15" s="113"/>
      <c r="I15" s="105"/>
      <c r="J15" s="106"/>
      <c r="K15" s="106"/>
      <c r="L15" s="106"/>
      <c r="M15" s="106"/>
      <c r="N15" s="106"/>
      <c r="O15" s="106"/>
      <c r="P15" s="107"/>
      <c r="Q15" s="91"/>
      <c r="R15" s="90"/>
      <c r="S15" s="92"/>
      <c r="T15" s="91"/>
      <c r="U15" s="89"/>
      <c r="V15" s="93"/>
    </row>
    <row r="16" spans="1:22" ht="15.75" customHeight="1">
      <c r="A16" s="59">
        <v>1</v>
      </c>
      <c r="B16" s="60"/>
      <c r="C16" s="61"/>
      <c r="D16" s="62"/>
      <c r="E16" s="63"/>
      <c r="F16" s="114"/>
      <c r="G16" s="64"/>
      <c r="H16" s="110"/>
      <c r="I16" s="98"/>
      <c r="J16" s="99"/>
      <c r="K16" s="99"/>
      <c r="L16" s="99"/>
      <c r="M16" s="99"/>
      <c r="N16" s="99"/>
      <c r="O16" s="99"/>
      <c r="P16" s="108"/>
      <c r="Q16" s="67"/>
      <c r="R16" s="66"/>
      <c r="S16" s="68"/>
      <c r="T16" s="67"/>
      <c r="U16" s="65"/>
      <c r="V16" s="69"/>
    </row>
    <row r="17" spans="1:22" ht="15.75" customHeight="1">
      <c r="A17" s="70">
        <v>2</v>
      </c>
      <c r="B17" s="71"/>
      <c r="C17" s="72"/>
      <c r="D17" s="73"/>
      <c r="E17" s="74"/>
      <c r="F17" s="115"/>
      <c r="G17" s="75"/>
      <c r="H17" s="111"/>
      <c r="I17" s="102"/>
      <c r="J17" s="103"/>
      <c r="K17" s="103"/>
      <c r="L17" s="103"/>
      <c r="M17" s="103"/>
      <c r="N17" s="103"/>
      <c r="O17" s="103"/>
      <c r="P17" s="104"/>
      <c r="Q17" s="82"/>
      <c r="R17" s="79"/>
      <c r="S17" s="83"/>
      <c r="T17" s="117"/>
      <c r="U17" s="94"/>
      <c r="V17" s="81"/>
    </row>
    <row r="18" spans="1:22" ht="15.75" customHeight="1">
      <c r="A18" s="70">
        <v>3</v>
      </c>
      <c r="B18" s="71"/>
      <c r="C18" s="72"/>
      <c r="D18" s="73"/>
      <c r="E18" s="74"/>
      <c r="F18" s="115"/>
      <c r="G18" s="75"/>
      <c r="H18" s="111"/>
      <c r="I18" s="102"/>
      <c r="J18" s="103"/>
      <c r="K18" s="103"/>
      <c r="L18" s="103"/>
      <c r="M18" s="103"/>
      <c r="N18" s="103"/>
      <c r="O18" s="103"/>
      <c r="P18" s="104"/>
      <c r="Q18" s="82"/>
      <c r="R18" s="79"/>
      <c r="S18" s="83"/>
      <c r="T18" s="117"/>
      <c r="U18" s="94"/>
      <c r="V18" s="81"/>
    </row>
    <row r="19" spans="1:22" ht="15.75" customHeight="1">
      <c r="A19" s="70">
        <v>4</v>
      </c>
      <c r="B19" s="71"/>
      <c r="C19" s="72"/>
      <c r="D19" s="73"/>
      <c r="E19" s="74"/>
      <c r="F19" s="115"/>
      <c r="G19" s="75"/>
      <c r="H19" s="111"/>
      <c r="I19" s="102"/>
      <c r="J19" s="103"/>
      <c r="K19" s="103"/>
      <c r="L19" s="103"/>
      <c r="M19" s="103"/>
      <c r="N19" s="103"/>
      <c r="O19" s="103"/>
      <c r="P19" s="104"/>
      <c r="Q19" s="82"/>
      <c r="R19" s="79"/>
      <c r="S19" s="83"/>
      <c r="T19" s="117"/>
      <c r="U19" s="94"/>
      <c r="V19" s="81"/>
    </row>
    <row r="20" spans="1:22" ht="15.75" customHeight="1">
      <c r="A20" s="84">
        <v>5</v>
      </c>
      <c r="B20" s="85"/>
      <c r="C20" s="86"/>
      <c r="D20" s="87"/>
      <c r="E20" s="88"/>
      <c r="F20" s="116"/>
      <c r="G20" s="112"/>
      <c r="H20" s="113"/>
      <c r="I20" s="105"/>
      <c r="J20" s="106"/>
      <c r="K20" s="106"/>
      <c r="L20" s="106"/>
      <c r="M20" s="106"/>
      <c r="N20" s="106"/>
      <c r="O20" s="106"/>
      <c r="P20" s="107"/>
      <c r="Q20" s="91"/>
      <c r="R20" s="90"/>
      <c r="S20" s="92"/>
      <c r="T20" s="118"/>
      <c r="U20" s="95"/>
      <c r="V20" s="93"/>
    </row>
    <row r="21" spans="1:22" ht="15.75" customHeight="1">
      <c r="A21" s="59">
        <v>6</v>
      </c>
      <c r="B21" s="60"/>
      <c r="C21" s="61"/>
      <c r="D21" s="62"/>
      <c r="E21" s="63"/>
      <c r="F21" s="114"/>
      <c r="G21" s="64"/>
      <c r="H21" s="110"/>
      <c r="I21" s="98"/>
      <c r="J21" s="99"/>
      <c r="K21" s="99"/>
      <c r="L21" s="99"/>
      <c r="M21" s="99"/>
      <c r="N21" s="99"/>
      <c r="O21" s="99"/>
      <c r="P21" s="108"/>
      <c r="Q21" s="67"/>
      <c r="R21" s="66"/>
      <c r="S21" s="68"/>
      <c r="T21" s="67"/>
      <c r="U21" s="65"/>
      <c r="V21" s="69"/>
    </row>
    <row r="22" spans="1:22" ht="15.75" customHeight="1">
      <c r="A22" s="70">
        <v>7</v>
      </c>
      <c r="B22" s="71"/>
      <c r="C22" s="72"/>
      <c r="D22" s="73"/>
      <c r="E22" s="74"/>
      <c r="F22" s="115"/>
      <c r="G22" s="75"/>
      <c r="H22" s="111"/>
      <c r="I22" s="102"/>
      <c r="J22" s="103"/>
      <c r="K22" s="103"/>
      <c r="L22" s="103"/>
      <c r="M22" s="103"/>
      <c r="N22" s="103"/>
      <c r="O22" s="103"/>
      <c r="P22" s="104"/>
      <c r="Q22" s="82"/>
      <c r="R22" s="79"/>
      <c r="S22" s="83"/>
      <c r="T22" s="117"/>
      <c r="U22" s="94"/>
      <c r="V22" s="81"/>
    </row>
    <row r="23" spans="1:22" ht="15.75" customHeight="1">
      <c r="A23" s="70">
        <v>8</v>
      </c>
      <c r="B23" s="71"/>
      <c r="C23" s="72"/>
      <c r="D23" s="73"/>
      <c r="E23" s="74"/>
      <c r="F23" s="115"/>
      <c r="G23" s="75"/>
      <c r="H23" s="111"/>
      <c r="I23" s="102"/>
      <c r="J23" s="103"/>
      <c r="K23" s="103"/>
      <c r="L23" s="103"/>
      <c r="M23" s="103"/>
      <c r="N23" s="103"/>
      <c r="O23" s="103"/>
      <c r="P23" s="104"/>
      <c r="Q23" s="82"/>
      <c r="R23" s="79"/>
      <c r="S23" s="83"/>
      <c r="T23" s="117"/>
      <c r="U23" s="94"/>
      <c r="V23" s="81"/>
    </row>
    <row r="24" spans="1:22" ht="15.75" customHeight="1">
      <c r="A24" s="70">
        <v>9</v>
      </c>
      <c r="B24" s="71"/>
      <c r="C24" s="72"/>
      <c r="D24" s="73"/>
      <c r="E24" s="74"/>
      <c r="F24" s="115"/>
      <c r="G24" s="75"/>
      <c r="H24" s="111"/>
      <c r="I24" s="102"/>
      <c r="J24" s="103"/>
      <c r="K24" s="103"/>
      <c r="L24" s="103"/>
      <c r="M24" s="103"/>
      <c r="N24" s="103"/>
      <c r="O24" s="103"/>
      <c r="P24" s="104"/>
      <c r="Q24" s="82"/>
      <c r="R24" s="79"/>
      <c r="S24" s="83"/>
      <c r="T24" s="117"/>
      <c r="U24" s="94"/>
      <c r="V24" s="81"/>
    </row>
    <row r="25" spans="1:22" ht="15.75" customHeight="1">
      <c r="A25" s="84">
        <v>0</v>
      </c>
      <c r="B25" s="85"/>
      <c r="C25" s="86"/>
      <c r="D25" s="87"/>
      <c r="E25" s="88"/>
      <c r="F25" s="116"/>
      <c r="G25" s="112"/>
      <c r="H25" s="113"/>
      <c r="I25" s="105"/>
      <c r="J25" s="106"/>
      <c r="K25" s="106"/>
      <c r="L25" s="106"/>
      <c r="M25" s="106"/>
      <c r="N25" s="106"/>
      <c r="O25" s="106"/>
      <c r="P25" s="107"/>
      <c r="Q25" s="91"/>
      <c r="R25" s="90"/>
      <c r="S25" s="92"/>
      <c r="T25" s="118"/>
      <c r="U25" s="95"/>
      <c r="V25" s="93"/>
    </row>
    <row r="26" spans="1:22" ht="15.75" customHeight="1">
      <c r="A26" s="59">
        <v>1</v>
      </c>
      <c r="B26" s="60"/>
      <c r="C26" s="61"/>
      <c r="D26" s="62"/>
      <c r="E26" s="63"/>
      <c r="F26" s="114"/>
      <c r="G26" s="64"/>
      <c r="H26" s="110"/>
      <c r="I26" s="98"/>
      <c r="J26" s="99"/>
      <c r="K26" s="99"/>
      <c r="L26" s="99"/>
      <c r="M26" s="99"/>
      <c r="N26" s="99"/>
      <c r="O26" s="99"/>
      <c r="P26" s="108"/>
      <c r="Q26" s="67"/>
      <c r="R26" s="66"/>
      <c r="S26" s="68"/>
      <c r="T26" s="67"/>
      <c r="U26" s="65"/>
      <c r="V26" s="69"/>
    </row>
    <row r="27" spans="1:22" ht="15.75" customHeight="1">
      <c r="A27" s="70">
        <v>2</v>
      </c>
      <c r="B27" s="71"/>
      <c r="C27" s="72"/>
      <c r="D27" s="73"/>
      <c r="E27" s="74"/>
      <c r="F27" s="115"/>
      <c r="G27" s="75"/>
      <c r="H27" s="111"/>
      <c r="I27" s="102"/>
      <c r="J27" s="103"/>
      <c r="K27" s="103"/>
      <c r="L27" s="103"/>
      <c r="M27" s="103"/>
      <c r="N27" s="103"/>
      <c r="O27" s="103"/>
      <c r="P27" s="104"/>
      <c r="Q27" s="82"/>
      <c r="R27" s="79"/>
      <c r="S27" s="83"/>
      <c r="T27" s="117"/>
      <c r="U27" s="94"/>
      <c r="V27" s="81"/>
    </row>
    <row r="28" spans="1:22" ht="15.75" customHeight="1">
      <c r="A28" s="70">
        <v>3</v>
      </c>
      <c r="B28" s="71"/>
      <c r="C28" s="72"/>
      <c r="D28" s="73"/>
      <c r="E28" s="74"/>
      <c r="F28" s="115"/>
      <c r="G28" s="75"/>
      <c r="H28" s="111"/>
      <c r="I28" s="102"/>
      <c r="J28" s="103"/>
      <c r="K28" s="103"/>
      <c r="L28" s="103"/>
      <c r="M28" s="103"/>
      <c r="N28" s="103"/>
      <c r="O28" s="103"/>
      <c r="P28" s="104"/>
      <c r="Q28" s="82"/>
      <c r="R28" s="79"/>
      <c r="S28" s="83"/>
      <c r="T28" s="117"/>
      <c r="U28" s="94"/>
      <c r="V28" s="81"/>
    </row>
    <row r="29" spans="1:22" ht="15.75" customHeight="1">
      <c r="A29" s="70">
        <v>4</v>
      </c>
      <c r="B29" s="71"/>
      <c r="C29" s="72"/>
      <c r="D29" s="73"/>
      <c r="E29" s="74"/>
      <c r="F29" s="115"/>
      <c r="G29" s="75"/>
      <c r="H29" s="111"/>
      <c r="I29" s="102"/>
      <c r="J29" s="103"/>
      <c r="K29" s="103"/>
      <c r="L29" s="103"/>
      <c r="M29" s="103"/>
      <c r="N29" s="103"/>
      <c r="O29" s="103"/>
      <c r="P29" s="104"/>
      <c r="Q29" s="82"/>
      <c r="R29" s="79"/>
      <c r="S29" s="83"/>
      <c r="T29" s="117"/>
      <c r="U29" s="94"/>
      <c r="V29" s="81"/>
    </row>
    <row r="30" spans="1:22" ht="15.75" customHeight="1">
      <c r="A30" s="84">
        <v>5</v>
      </c>
      <c r="B30" s="85"/>
      <c r="C30" s="86"/>
      <c r="D30" s="87"/>
      <c r="E30" s="88"/>
      <c r="F30" s="116"/>
      <c r="G30" s="112"/>
      <c r="H30" s="113"/>
      <c r="I30" s="105"/>
      <c r="J30" s="106"/>
      <c r="K30" s="106"/>
      <c r="L30" s="106"/>
      <c r="M30" s="106"/>
      <c r="N30" s="106"/>
      <c r="O30" s="106"/>
      <c r="P30" s="107"/>
      <c r="Q30" s="91"/>
      <c r="R30" s="90"/>
      <c r="S30" s="92"/>
      <c r="T30" s="118"/>
      <c r="U30" s="95"/>
      <c r="V30" s="93"/>
    </row>
    <row r="31" spans="1:22" ht="15.75" customHeight="1">
      <c r="A31" s="59">
        <v>6</v>
      </c>
      <c r="B31" s="60"/>
      <c r="C31" s="61"/>
      <c r="D31" s="62"/>
      <c r="E31" s="63"/>
      <c r="F31" s="114"/>
      <c r="G31" s="64"/>
      <c r="H31" s="110"/>
      <c r="I31" s="98"/>
      <c r="J31" s="99"/>
      <c r="K31" s="99"/>
      <c r="L31" s="99"/>
      <c r="M31" s="99"/>
      <c r="N31" s="99"/>
      <c r="O31" s="99"/>
      <c r="P31" s="108"/>
      <c r="Q31" s="67"/>
      <c r="R31" s="66"/>
      <c r="S31" s="68"/>
      <c r="T31" s="67"/>
      <c r="U31" s="65"/>
      <c r="V31" s="69"/>
    </row>
    <row r="32" spans="1:22" ht="15.75" customHeight="1">
      <c r="A32" s="70">
        <v>7</v>
      </c>
      <c r="B32" s="71"/>
      <c r="C32" s="72"/>
      <c r="D32" s="73"/>
      <c r="E32" s="74"/>
      <c r="F32" s="115"/>
      <c r="G32" s="75"/>
      <c r="H32" s="111"/>
      <c r="I32" s="102"/>
      <c r="J32" s="103"/>
      <c r="K32" s="103"/>
      <c r="L32" s="103"/>
      <c r="M32" s="103"/>
      <c r="N32" s="103"/>
      <c r="O32" s="103"/>
      <c r="P32" s="104"/>
      <c r="Q32" s="82"/>
      <c r="R32" s="79"/>
      <c r="S32" s="83"/>
      <c r="T32" s="117"/>
      <c r="U32" s="94"/>
      <c r="V32" s="81"/>
    </row>
    <row r="33" spans="1:22" ht="15.75" customHeight="1">
      <c r="A33" s="70">
        <v>8</v>
      </c>
      <c r="B33" s="71"/>
      <c r="C33" s="72"/>
      <c r="D33" s="73"/>
      <c r="E33" s="74"/>
      <c r="F33" s="115"/>
      <c r="G33" s="75"/>
      <c r="H33" s="111"/>
      <c r="I33" s="102"/>
      <c r="J33" s="103"/>
      <c r="K33" s="103"/>
      <c r="L33" s="103"/>
      <c r="M33" s="103"/>
      <c r="N33" s="103"/>
      <c r="O33" s="103"/>
      <c r="P33" s="104"/>
      <c r="Q33" s="82"/>
      <c r="R33" s="79"/>
      <c r="S33" s="83"/>
      <c r="T33" s="117"/>
      <c r="U33" s="94"/>
      <c r="V33" s="81"/>
    </row>
    <row r="34" spans="1:22" ht="15.75" customHeight="1">
      <c r="A34" s="70">
        <v>9</v>
      </c>
      <c r="B34" s="71"/>
      <c r="C34" s="72"/>
      <c r="D34" s="73"/>
      <c r="E34" s="74"/>
      <c r="F34" s="115"/>
      <c r="G34" s="75"/>
      <c r="H34" s="111"/>
      <c r="I34" s="102"/>
      <c r="J34" s="103"/>
      <c r="K34" s="103"/>
      <c r="L34" s="103"/>
      <c r="M34" s="103"/>
      <c r="N34" s="103"/>
      <c r="O34" s="103"/>
      <c r="P34" s="104"/>
      <c r="Q34" s="82"/>
      <c r="R34" s="79"/>
      <c r="S34" s="83"/>
      <c r="T34" s="117"/>
      <c r="U34" s="94"/>
      <c r="V34" s="81"/>
    </row>
    <row r="35" spans="1:22" ht="15.75" customHeight="1">
      <c r="A35" s="84">
        <v>0</v>
      </c>
      <c r="B35" s="85"/>
      <c r="C35" s="86"/>
      <c r="D35" s="87"/>
      <c r="E35" s="88"/>
      <c r="F35" s="116"/>
      <c r="G35" s="112"/>
      <c r="H35" s="113"/>
      <c r="I35" s="105"/>
      <c r="J35" s="106"/>
      <c r="K35" s="106"/>
      <c r="L35" s="106"/>
      <c r="M35" s="106"/>
      <c r="N35" s="106"/>
      <c r="O35" s="106"/>
      <c r="P35" s="107"/>
      <c r="Q35" s="91"/>
      <c r="R35" s="90"/>
      <c r="S35" s="92"/>
      <c r="T35" s="119"/>
      <c r="U35" s="96"/>
      <c r="V35" s="93"/>
    </row>
    <row r="36" spans="1:22" ht="15.75" customHeight="1">
      <c r="A36" s="131"/>
      <c r="B36" s="127"/>
      <c r="C36" s="127"/>
      <c r="D36" s="127"/>
      <c r="E36" s="132"/>
      <c r="F36" s="131"/>
      <c r="G36" s="133"/>
      <c r="H36" s="134"/>
      <c r="I36" s="109">
        <f>SUM(I6:I35)</f>
        <v>0</v>
      </c>
      <c r="J36" s="109">
        <f t="shared" ref="J36:P36" si="0">SUM(J6:J35)</f>
        <v>0</v>
      </c>
      <c r="K36" s="109">
        <f t="shared" si="0"/>
        <v>0</v>
      </c>
      <c r="L36" s="109">
        <f t="shared" si="0"/>
        <v>0</v>
      </c>
      <c r="M36" s="109">
        <f t="shared" si="0"/>
        <v>0</v>
      </c>
      <c r="N36" s="109">
        <f t="shared" si="0"/>
        <v>0</v>
      </c>
      <c r="O36" s="109">
        <f t="shared" si="0"/>
        <v>0</v>
      </c>
      <c r="P36" s="109">
        <f t="shared" si="0"/>
        <v>0</v>
      </c>
      <c r="Q36" s="125"/>
      <c r="R36" s="126"/>
      <c r="S36" s="126"/>
      <c r="T36" s="126"/>
      <c r="U36" s="126"/>
      <c r="V36" s="127"/>
    </row>
    <row r="37" spans="1:22" ht="15.75" customHeight="1">
      <c r="A37" s="135"/>
      <c r="B37" s="130"/>
      <c r="C37" s="130"/>
      <c r="D37" s="130"/>
      <c r="E37" s="136"/>
      <c r="F37" s="135"/>
      <c r="G37" s="130"/>
      <c r="H37" s="137"/>
      <c r="I37" s="97">
        <f t="shared" ref="I37:P37" si="1">COUNTA(I6:I35)</f>
        <v>0</v>
      </c>
      <c r="J37" s="97">
        <f t="shared" si="1"/>
        <v>0</v>
      </c>
      <c r="K37" s="97">
        <f t="shared" si="1"/>
        <v>0</v>
      </c>
      <c r="L37" s="97">
        <f t="shared" si="1"/>
        <v>0</v>
      </c>
      <c r="M37" s="97">
        <f t="shared" si="1"/>
        <v>0</v>
      </c>
      <c r="N37" s="97">
        <f t="shared" si="1"/>
        <v>0</v>
      </c>
      <c r="O37" s="97">
        <f t="shared" si="1"/>
        <v>0</v>
      </c>
      <c r="P37" s="97">
        <f t="shared" si="1"/>
        <v>0</v>
      </c>
      <c r="Q37" s="128"/>
      <c r="R37" s="129"/>
      <c r="S37" s="129"/>
      <c r="T37" s="129"/>
      <c r="U37" s="129"/>
      <c r="V37" s="130"/>
    </row>
    <row r="38" spans="1:22" ht="17.45" customHeight="1">
      <c r="A38" s="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2" ht="17.45" customHeight="1">
      <c r="A39" s="4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2" ht="17.45" customHeight="1">
      <c r="A40" s="4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2" ht="17.45" customHeight="1">
      <c r="A41" s="4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2" ht="17.45" customHeight="1">
      <c r="A42" s="4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2" ht="17.45" customHeight="1">
      <c r="A43" s="4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2" ht="17.45" customHeight="1">
      <c r="A44" s="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2" ht="17.45" customHeight="1">
      <c r="A45" s="4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2" ht="17.45" customHeight="1">
      <c r="A46" s="4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2" ht="17.45" customHeight="1">
      <c r="A47" s="4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2" ht="17.45" customHeight="1">
      <c r="A48" s="4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7.45" customHeight="1">
      <c r="A49" s="4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7.45" customHeight="1">
      <c r="A50" s="4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17.45" customHeight="1">
      <c r="A51" s="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17.45" customHeight="1">
      <c r="A52" s="4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17.45" customHeight="1">
      <c r="A53" s="4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17.45" customHeight="1">
      <c r="A54" s="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17.45" customHeight="1">
      <c r="A55" s="4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17.45" customHeight="1">
      <c r="A56" s="4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17.45" customHeight="1">
      <c r="A57" s="4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17.45" customHeight="1">
      <c r="A58" s="4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17.45" customHeight="1">
      <c r="A59" s="4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17.45" customHeight="1">
      <c r="A60" s="4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17.45" customHeight="1">
      <c r="A61" s="4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17.45" customHeight="1">
      <c r="A62" s="4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17.45" customHeight="1">
      <c r="A63" s="4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17.45" customHeight="1">
      <c r="A64" s="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17.45" customHeight="1">
      <c r="A65" s="4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17.45" customHeight="1">
      <c r="A66" s="4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17.45" customHeight="1">
      <c r="A67" s="4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ht="17.45" customHeight="1">
      <c r="A68" s="4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ht="17.45" customHeight="1">
      <c r="A69" s="4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17.45" customHeight="1">
      <c r="A70" s="4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ht="17.45" customHeight="1">
      <c r="A71" s="4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ht="17.45" customHeight="1">
      <c r="A72" s="4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ht="17.45" customHeight="1">
      <c r="A73" s="4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ht="17.45" customHeight="1">
      <c r="A74" s="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ht="17.45" customHeight="1">
      <c r="A75" s="4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ht="17.45" customHeight="1">
      <c r="A76" s="4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ht="17.45" customHeight="1">
      <c r="A77" s="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ht="17.45" customHeight="1">
      <c r="A78" s="4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ht="17.45" customHeight="1">
      <c r="A79" s="4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ht="17.45" customHeight="1">
      <c r="A80" s="4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7.45" customHeight="1">
      <c r="A81" s="4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1:21" ht="17.45" customHeight="1">
      <c r="A82" s="4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1:21" ht="17.45" customHeight="1">
      <c r="A83" s="4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1:21" ht="17.45" customHeight="1">
      <c r="A84" s="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ht="17.45" customHeight="1">
      <c r="A85" s="4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ht="17.45" customHeight="1">
      <c r="A86" s="4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7.45" customHeight="1">
      <c r="A87" s="4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ht="17.45" customHeight="1">
      <c r="A88" s="4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ht="17.45" customHeight="1">
      <c r="A89" s="4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ht="17.45" customHeight="1">
      <c r="A90" s="4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ht="17.45" customHeight="1">
      <c r="A91" s="4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ht="17.45" customHeight="1">
      <c r="A92" s="4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7.45" customHeight="1">
      <c r="A93" s="4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ht="17.45" customHeight="1">
      <c r="A94" s="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ht="17.45" customHeight="1">
      <c r="A95" s="4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ht="17.45" customHeight="1">
      <c r="A96" s="4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ht="17.45" customHeight="1">
      <c r="A97" s="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ht="17.45" customHeight="1">
      <c r="A98" s="4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7.45" customHeight="1">
      <c r="A99" s="4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ht="17.45" customHeight="1">
      <c r="A100" s="4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ht="17.45" customHeight="1">
      <c r="A101" s="4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ht="17.45" customHeight="1">
      <c r="A102" s="4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ht="17.45" customHeight="1">
      <c r="A103" s="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ht="17.45" customHeight="1">
      <c r="A104" s="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ht="17.45" customHeight="1">
      <c r="A105" s="4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ht="17.45" customHeight="1">
      <c r="A106" s="4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ht="17.45" customHeight="1">
      <c r="A107" s="4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ht="17.45" customHeight="1">
      <c r="A108" s="4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ht="17.45" customHeight="1">
      <c r="A109" s="4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ht="17.45" customHeight="1">
      <c r="A110" s="4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ht="17.45" customHeight="1">
      <c r="A111" s="4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</sheetData>
  <mergeCells count="20">
    <mergeCell ref="A3:A5"/>
    <mergeCell ref="B3:C3"/>
    <mergeCell ref="E1:I1"/>
    <mergeCell ref="B4:B5"/>
    <mergeCell ref="C4:C5"/>
    <mergeCell ref="D4:D5"/>
    <mergeCell ref="E4:E5"/>
    <mergeCell ref="I3:P3"/>
    <mergeCell ref="J1:L1"/>
    <mergeCell ref="A2:C2"/>
    <mergeCell ref="E2:J2"/>
    <mergeCell ref="K2:O2"/>
    <mergeCell ref="V3:V5"/>
    <mergeCell ref="F4:F5"/>
    <mergeCell ref="G4:G5"/>
    <mergeCell ref="H4:H5"/>
    <mergeCell ref="Q3:S3"/>
    <mergeCell ref="T5:U5"/>
    <mergeCell ref="T3:T4"/>
    <mergeCell ref="U3:U4"/>
  </mergeCells>
  <phoneticPr fontId="1"/>
  <printOptions horizontalCentered="1"/>
  <pageMargins left="0.11811023622047245" right="0.11811023622047245" top="0.47244094488188981" bottom="0.11811023622047245" header="0.39370078740157483" footer="0.11811023622047245"/>
  <pageSetup paperSize="9" scale="97" orientation="landscape" r:id="rId1"/>
  <headerFooter alignWithMargins="0">
    <oddHeader>&amp;R書式４</oddHeader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2"/>
  <sheetViews>
    <sheetView view="pageBreakPreview" zoomScaleNormal="100" zoomScaleSheetLayoutView="100" workbookViewId="0">
      <selection activeCell="P17" sqref="P17"/>
    </sheetView>
  </sheetViews>
  <sheetFormatPr defaultColWidth="8.875" defaultRowHeight="18" customHeight="1"/>
  <cols>
    <col min="1" max="1" width="2.5" style="355" customWidth="1"/>
    <col min="2" max="2" width="3.125" style="355" bestFit="1" customWidth="1"/>
    <col min="3" max="3" width="82.875" style="354" customWidth="1"/>
    <col min="4" max="25" width="8.625" style="354" customWidth="1"/>
    <col min="26" max="16384" width="8.875" style="354"/>
  </cols>
  <sheetData>
    <row r="1" spans="1:6" ht="21">
      <c r="A1" s="354"/>
      <c r="B1" s="891" t="s">
        <v>190</v>
      </c>
      <c r="C1" s="891"/>
    </row>
    <row r="2" spans="1:6" ht="18" customHeight="1">
      <c r="A2" s="353"/>
      <c r="B2" s="353"/>
      <c r="F2" s="362"/>
    </row>
    <row r="3" spans="1:6" s="362" customFormat="1" ht="14.25">
      <c r="A3" s="362" t="s">
        <v>200</v>
      </c>
    </row>
    <row r="4" spans="1:6" ht="36">
      <c r="A4" s="357"/>
      <c r="B4" s="357" t="s">
        <v>189</v>
      </c>
      <c r="C4" s="356" t="s">
        <v>186</v>
      </c>
    </row>
    <row r="5" spans="1:6" s="362" customFormat="1" ht="14.25">
      <c r="A5" s="362" t="s">
        <v>201</v>
      </c>
    </row>
    <row r="6" spans="1:6" ht="24">
      <c r="A6" s="357"/>
      <c r="B6" s="357" t="s">
        <v>189</v>
      </c>
      <c r="C6" s="356" t="s">
        <v>192</v>
      </c>
    </row>
    <row r="7" spans="1:6" ht="36">
      <c r="A7" s="357"/>
      <c r="B7" s="357" t="s">
        <v>193</v>
      </c>
      <c r="C7" s="356" t="s">
        <v>207</v>
      </c>
    </row>
    <row r="8" spans="1:6" ht="12">
      <c r="A8" s="357"/>
      <c r="B8" s="357" t="s">
        <v>194</v>
      </c>
      <c r="C8" s="356" t="s">
        <v>205</v>
      </c>
    </row>
    <row r="9" spans="1:6" ht="24">
      <c r="A9" s="357"/>
      <c r="B9" s="357" t="s">
        <v>195</v>
      </c>
      <c r="C9" s="356" t="s">
        <v>206</v>
      </c>
    </row>
    <row r="10" spans="1:6" s="362" customFormat="1" ht="14.25">
      <c r="A10" s="362" t="s">
        <v>202</v>
      </c>
    </row>
    <row r="11" spans="1:6" ht="12">
      <c r="A11" s="357"/>
      <c r="B11" s="357" t="s">
        <v>189</v>
      </c>
      <c r="C11" s="356" t="s">
        <v>199</v>
      </c>
    </row>
    <row r="12" spans="1:6" ht="12">
      <c r="A12" s="357"/>
      <c r="B12" s="357" t="s">
        <v>193</v>
      </c>
      <c r="C12" s="356" t="s">
        <v>196</v>
      </c>
    </row>
    <row r="13" spans="1:6" ht="36">
      <c r="A13" s="357"/>
      <c r="B13" s="357" t="s">
        <v>194</v>
      </c>
      <c r="C13" s="356" t="s">
        <v>217</v>
      </c>
    </row>
    <row r="14" spans="1:6" s="362" customFormat="1" ht="14.25">
      <c r="A14" s="362" t="s">
        <v>203</v>
      </c>
    </row>
    <row r="15" spans="1:6" ht="24">
      <c r="A15" s="357"/>
      <c r="B15" s="357" t="s">
        <v>189</v>
      </c>
      <c r="C15" s="356" t="s">
        <v>187</v>
      </c>
    </row>
    <row r="16" spans="1:6" ht="36">
      <c r="A16" s="357"/>
      <c r="B16" s="357" t="s">
        <v>193</v>
      </c>
      <c r="C16" s="356" t="s">
        <v>191</v>
      </c>
    </row>
    <row r="17" spans="1:3" s="362" customFormat="1" ht="14.25">
      <c r="A17" s="360" t="s">
        <v>204</v>
      </c>
      <c r="B17" s="360"/>
      <c r="C17" s="361"/>
    </row>
    <row r="18" spans="1:3" ht="24">
      <c r="A18" s="357"/>
      <c r="B18" s="357" t="s">
        <v>189</v>
      </c>
      <c r="C18" s="356" t="s">
        <v>188</v>
      </c>
    </row>
    <row r="19" spans="1:3" ht="12">
      <c r="A19" s="357"/>
      <c r="B19" s="357"/>
      <c r="C19" s="356"/>
    </row>
    <row r="20" spans="1:3" ht="12">
      <c r="A20" s="357"/>
      <c r="B20" s="357"/>
      <c r="C20" s="356"/>
    </row>
    <row r="21" spans="1:3" ht="12">
      <c r="A21" s="357"/>
      <c r="B21" s="357"/>
      <c r="C21" s="356"/>
    </row>
    <row r="22" spans="1:3" ht="12">
      <c r="A22" s="357"/>
      <c r="B22" s="357"/>
      <c r="C22" s="356"/>
    </row>
    <row r="23" spans="1:3" ht="18" customHeight="1">
      <c r="A23" s="358"/>
      <c r="B23" s="358"/>
      <c r="C23" s="356"/>
    </row>
    <row r="24" spans="1:3" ht="18" customHeight="1">
      <c r="A24" s="358"/>
      <c r="B24" s="358"/>
      <c r="C24" s="356"/>
    </row>
    <row r="25" spans="1:3" ht="18" customHeight="1">
      <c r="A25" s="358"/>
      <c r="B25" s="358"/>
      <c r="C25" s="356"/>
    </row>
    <row r="26" spans="1:3" ht="18" customHeight="1">
      <c r="A26" s="358"/>
      <c r="B26" s="358"/>
      <c r="C26" s="356"/>
    </row>
    <row r="27" spans="1:3" ht="18" customHeight="1">
      <c r="A27" s="358"/>
      <c r="B27" s="358"/>
      <c r="C27" s="356"/>
    </row>
    <row r="28" spans="1:3" ht="18" customHeight="1">
      <c r="A28" s="358"/>
      <c r="B28" s="358"/>
      <c r="C28" s="356"/>
    </row>
    <row r="29" spans="1:3" ht="18" customHeight="1">
      <c r="A29" s="358"/>
      <c r="B29" s="358"/>
      <c r="C29" s="356"/>
    </row>
    <row r="30" spans="1:3" ht="18" customHeight="1">
      <c r="A30" s="358"/>
      <c r="B30" s="358"/>
      <c r="C30" s="356"/>
    </row>
    <row r="31" spans="1:3" ht="18" customHeight="1">
      <c r="A31" s="358"/>
      <c r="B31" s="358"/>
      <c r="C31" s="356"/>
    </row>
    <row r="32" spans="1:3" ht="18" customHeight="1">
      <c r="A32" s="358"/>
      <c r="B32" s="358"/>
      <c r="C32" s="356"/>
    </row>
    <row r="33" spans="1:3" ht="18" customHeight="1">
      <c r="A33" s="358"/>
      <c r="B33" s="358"/>
      <c r="C33" s="356"/>
    </row>
    <row r="34" spans="1:3" ht="18" customHeight="1">
      <c r="A34" s="358"/>
      <c r="B34" s="358"/>
      <c r="C34" s="356"/>
    </row>
    <row r="35" spans="1:3" ht="18" customHeight="1">
      <c r="A35" s="358"/>
      <c r="B35" s="358"/>
      <c r="C35" s="356"/>
    </row>
    <row r="36" spans="1:3" ht="18" customHeight="1">
      <c r="A36" s="358"/>
      <c r="B36" s="358"/>
      <c r="C36" s="356"/>
    </row>
    <row r="37" spans="1:3" ht="18" customHeight="1">
      <c r="A37" s="358"/>
      <c r="B37" s="358"/>
      <c r="C37" s="356"/>
    </row>
    <row r="38" spans="1:3" ht="18" customHeight="1">
      <c r="A38" s="358"/>
      <c r="B38" s="358"/>
      <c r="C38" s="356"/>
    </row>
    <row r="39" spans="1:3" ht="18" customHeight="1">
      <c r="A39" s="358"/>
      <c r="B39" s="358"/>
      <c r="C39" s="356"/>
    </row>
    <row r="40" spans="1:3" ht="18" customHeight="1">
      <c r="A40" s="358"/>
      <c r="B40" s="358"/>
      <c r="C40" s="356"/>
    </row>
    <row r="41" spans="1:3" ht="18" customHeight="1">
      <c r="A41" s="358"/>
      <c r="B41" s="358"/>
      <c r="C41" s="356"/>
    </row>
    <row r="42" spans="1:3" ht="18" customHeight="1">
      <c r="A42" s="358"/>
      <c r="B42" s="358"/>
      <c r="C42" s="356"/>
    </row>
    <row r="43" spans="1:3" ht="18" customHeight="1">
      <c r="A43" s="358"/>
      <c r="B43" s="358"/>
      <c r="C43" s="356"/>
    </row>
    <row r="44" spans="1:3" ht="18" customHeight="1">
      <c r="A44" s="358"/>
      <c r="B44" s="358"/>
      <c r="C44" s="356"/>
    </row>
    <row r="45" spans="1:3" ht="18" customHeight="1">
      <c r="A45" s="358"/>
      <c r="B45" s="358"/>
      <c r="C45" s="356"/>
    </row>
    <row r="46" spans="1:3" ht="18" customHeight="1">
      <c r="A46" s="358"/>
      <c r="B46" s="358"/>
      <c r="C46" s="356"/>
    </row>
    <row r="47" spans="1:3" ht="18" customHeight="1">
      <c r="A47" s="358"/>
      <c r="B47" s="358"/>
      <c r="C47" s="356"/>
    </row>
    <row r="48" spans="1:3" ht="18" customHeight="1">
      <c r="A48" s="358"/>
      <c r="B48" s="358"/>
      <c r="C48" s="356"/>
    </row>
    <row r="49" spans="1:3" ht="18" customHeight="1">
      <c r="A49" s="358"/>
      <c r="B49" s="358"/>
      <c r="C49" s="356"/>
    </row>
    <row r="50" spans="1:3" ht="18" customHeight="1">
      <c r="A50" s="358"/>
      <c r="B50" s="358"/>
      <c r="C50" s="356"/>
    </row>
    <row r="51" spans="1:3" ht="18" customHeight="1">
      <c r="A51" s="358"/>
      <c r="B51" s="358"/>
      <c r="C51" s="356"/>
    </row>
    <row r="52" spans="1:3" ht="18" customHeight="1">
      <c r="A52" s="358"/>
      <c r="B52" s="358"/>
      <c r="C52" s="356"/>
    </row>
    <row r="53" spans="1:3" ht="18" customHeight="1">
      <c r="A53" s="358"/>
      <c r="B53" s="358"/>
      <c r="C53" s="356"/>
    </row>
    <row r="54" spans="1:3" ht="18" customHeight="1">
      <c r="A54" s="358"/>
      <c r="B54" s="358"/>
      <c r="C54" s="356"/>
    </row>
    <row r="55" spans="1:3" ht="18" customHeight="1">
      <c r="A55" s="358"/>
      <c r="B55" s="358"/>
      <c r="C55" s="356"/>
    </row>
    <row r="56" spans="1:3" ht="18" customHeight="1">
      <c r="A56" s="358"/>
      <c r="B56" s="358"/>
      <c r="C56" s="356"/>
    </row>
    <row r="57" spans="1:3" ht="18" customHeight="1">
      <c r="A57" s="358"/>
      <c r="B57" s="358"/>
      <c r="C57" s="356"/>
    </row>
    <row r="58" spans="1:3" ht="18" customHeight="1">
      <c r="A58" s="358"/>
      <c r="B58" s="358"/>
      <c r="C58" s="356"/>
    </row>
    <row r="59" spans="1:3" ht="18" customHeight="1">
      <c r="A59" s="358"/>
      <c r="B59" s="358"/>
      <c r="C59" s="356"/>
    </row>
    <row r="60" spans="1:3" ht="18" customHeight="1">
      <c r="A60" s="358"/>
      <c r="B60" s="358"/>
      <c r="C60" s="356"/>
    </row>
    <row r="61" spans="1:3" ht="18" customHeight="1">
      <c r="A61" s="358"/>
      <c r="B61" s="358"/>
      <c r="C61" s="356"/>
    </row>
    <row r="62" spans="1:3" ht="18" customHeight="1">
      <c r="A62" s="358"/>
      <c r="B62" s="358"/>
      <c r="C62" s="356"/>
    </row>
    <row r="63" spans="1:3" ht="18" customHeight="1">
      <c r="A63" s="358"/>
      <c r="B63" s="358"/>
      <c r="C63" s="356"/>
    </row>
    <row r="64" spans="1:3" ht="18" customHeight="1">
      <c r="A64" s="358"/>
      <c r="B64" s="358"/>
      <c r="C64" s="356"/>
    </row>
    <row r="65" spans="1:3" ht="18" customHeight="1">
      <c r="A65" s="358"/>
      <c r="B65" s="358"/>
      <c r="C65" s="356"/>
    </row>
    <row r="66" spans="1:3" ht="18" customHeight="1">
      <c r="A66" s="358"/>
      <c r="B66" s="358"/>
      <c r="C66" s="356"/>
    </row>
    <row r="67" spans="1:3" ht="18" customHeight="1">
      <c r="A67" s="358"/>
      <c r="B67" s="358"/>
      <c r="C67" s="356"/>
    </row>
    <row r="68" spans="1:3" ht="18" customHeight="1">
      <c r="A68" s="358"/>
      <c r="B68" s="358"/>
      <c r="C68" s="356"/>
    </row>
    <row r="69" spans="1:3" ht="18" customHeight="1">
      <c r="A69" s="358"/>
      <c r="B69" s="358"/>
      <c r="C69" s="356"/>
    </row>
    <row r="70" spans="1:3" ht="18" customHeight="1">
      <c r="A70" s="358"/>
      <c r="B70" s="358"/>
      <c r="C70" s="356"/>
    </row>
    <row r="71" spans="1:3" ht="18" customHeight="1">
      <c r="A71" s="358"/>
      <c r="B71" s="358"/>
      <c r="C71" s="356"/>
    </row>
    <row r="72" spans="1:3" ht="18" customHeight="1">
      <c r="A72" s="358"/>
      <c r="B72" s="358"/>
      <c r="C72" s="356"/>
    </row>
    <row r="73" spans="1:3" ht="18" customHeight="1">
      <c r="A73" s="358"/>
      <c r="B73" s="358"/>
      <c r="C73" s="356"/>
    </row>
    <row r="74" spans="1:3" ht="18" customHeight="1">
      <c r="A74" s="358"/>
      <c r="B74" s="358"/>
      <c r="C74" s="353"/>
    </row>
    <row r="75" spans="1:3" ht="18" customHeight="1">
      <c r="A75" s="358"/>
      <c r="B75" s="358"/>
      <c r="C75" s="353"/>
    </row>
    <row r="76" spans="1:3" ht="18" customHeight="1">
      <c r="A76" s="358"/>
      <c r="B76" s="358"/>
      <c r="C76" s="353"/>
    </row>
    <row r="77" spans="1:3" ht="18" customHeight="1">
      <c r="A77" s="358"/>
      <c r="B77" s="358"/>
      <c r="C77" s="353"/>
    </row>
    <row r="78" spans="1:3" ht="18" customHeight="1">
      <c r="A78" s="358"/>
      <c r="B78" s="358"/>
      <c r="C78" s="353"/>
    </row>
    <row r="79" spans="1:3" ht="18" customHeight="1">
      <c r="A79" s="358"/>
      <c r="B79" s="358"/>
      <c r="C79" s="353"/>
    </row>
    <row r="80" spans="1:3" ht="18" customHeight="1">
      <c r="A80" s="358"/>
      <c r="B80" s="358"/>
      <c r="C80" s="353"/>
    </row>
    <row r="81" spans="1:3" ht="18" customHeight="1">
      <c r="A81" s="358"/>
      <c r="B81" s="358"/>
      <c r="C81" s="353"/>
    </row>
    <row r="82" spans="1:3" ht="18" customHeight="1">
      <c r="A82" s="358"/>
      <c r="B82" s="358"/>
      <c r="C82" s="353"/>
    </row>
    <row r="83" spans="1:3" ht="18" customHeight="1">
      <c r="A83" s="358"/>
      <c r="B83" s="358"/>
      <c r="C83" s="353"/>
    </row>
    <row r="84" spans="1:3" ht="18" customHeight="1">
      <c r="A84" s="358"/>
      <c r="B84" s="358"/>
      <c r="C84" s="353"/>
    </row>
    <row r="85" spans="1:3" ht="18" customHeight="1">
      <c r="A85" s="358"/>
      <c r="B85" s="358"/>
      <c r="C85" s="353"/>
    </row>
    <row r="86" spans="1:3" ht="18" customHeight="1">
      <c r="A86" s="358"/>
      <c r="B86" s="358"/>
      <c r="C86" s="353"/>
    </row>
    <row r="87" spans="1:3" ht="18" customHeight="1">
      <c r="A87" s="358"/>
      <c r="B87" s="358"/>
      <c r="C87" s="353"/>
    </row>
    <row r="88" spans="1:3" ht="18" customHeight="1">
      <c r="A88" s="358"/>
      <c r="B88" s="358"/>
      <c r="C88" s="353"/>
    </row>
    <row r="89" spans="1:3" ht="18" customHeight="1">
      <c r="A89" s="358"/>
      <c r="B89" s="358"/>
      <c r="C89" s="353"/>
    </row>
    <row r="90" spans="1:3" ht="18" customHeight="1">
      <c r="A90" s="358"/>
      <c r="B90" s="358"/>
      <c r="C90" s="353"/>
    </row>
    <row r="91" spans="1:3" ht="18" customHeight="1">
      <c r="A91" s="358"/>
      <c r="B91" s="358"/>
      <c r="C91" s="353"/>
    </row>
    <row r="92" spans="1:3" ht="18" customHeight="1">
      <c r="A92" s="358"/>
      <c r="B92" s="358"/>
      <c r="C92" s="353"/>
    </row>
    <row r="93" spans="1:3" ht="18" customHeight="1">
      <c r="A93" s="358"/>
      <c r="B93" s="358"/>
      <c r="C93" s="353"/>
    </row>
    <row r="94" spans="1:3" ht="18" customHeight="1">
      <c r="A94" s="358"/>
      <c r="B94" s="358"/>
      <c r="C94" s="353"/>
    </row>
    <row r="95" spans="1:3" ht="18" customHeight="1">
      <c r="A95" s="358"/>
      <c r="B95" s="358"/>
      <c r="C95" s="353"/>
    </row>
    <row r="96" spans="1:3" ht="18" customHeight="1">
      <c r="A96" s="358"/>
      <c r="B96" s="358"/>
      <c r="C96" s="353"/>
    </row>
    <row r="97" spans="1:3" ht="18" customHeight="1">
      <c r="A97" s="358"/>
      <c r="B97" s="358"/>
      <c r="C97" s="353"/>
    </row>
    <row r="98" spans="1:3" ht="18" customHeight="1">
      <c r="A98" s="358"/>
      <c r="B98" s="358"/>
      <c r="C98" s="353"/>
    </row>
    <row r="99" spans="1:3" ht="18" customHeight="1">
      <c r="A99" s="358"/>
      <c r="B99" s="358"/>
      <c r="C99" s="353"/>
    </row>
    <row r="100" spans="1:3" ht="18" customHeight="1">
      <c r="A100" s="358"/>
      <c r="B100" s="358"/>
      <c r="C100" s="353"/>
    </row>
    <row r="101" spans="1:3" ht="18" customHeight="1">
      <c r="C101" s="353"/>
    </row>
    <row r="102" spans="1:3" ht="18" customHeight="1">
      <c r="C102" s="353"/>
    </row>
  </sheetData>
  <mergeCells count="1">
    <mergeCell ref="B1:C1"/>
  </mergeCells>
  <phoneticPr fontId="1"/>
  <pageMargins left="0.70866141732283472" right="0.53" top="0.47244094488188981" bottom="0.31496062992125984" header="0.39370078740157483" footer="0.19685039370078741"/>
  <pageSetup paperSize="9" orientation="portrait" r:id="rId1"/>
  <headerFooter alignWithMargins="0">
    <oddHeader xml:space="preserve">&amp;R書式５
</oddHeader>
    <oddFooter xml:space="preserve">&amp;R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4ebe6f-f16f-49d8-a577-7f7ac12a38b7">
      <Terms xmlns="http://schemas.microsoft.com/office/infopath/2007/PartnerControls"/>
    </lcf76f155ced4ddcb4097134ff3c332f>
    <TaxCatchAll xmlns="24d47ca0-b0d0-4050-816c-aa37d5e823a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DA07584656DE49BFF7CA50F1AFF293" ma:contentTypeVersion="14" ma:contentTypeDescription="新しいドキュメントを作成します。" ma:contentTypeScope="" ma:versionID="d761455c1273ceb740b97c2e85a78361">
  <xsd:schema xmlns:xsd="http://www.w3.org/2001/XMLSchema" xmlns:xs="http://www.w3.org/2001/XMLSchema" xmlns:p="http://schemas.microsoft.com/office/2006/metadata/properties" xmlns:ns2="214ebe6f-f16f-49d8-a577-7f7ac12a38b7" xmlns:ns3="24d47ca0-b0d0-4050-816c-aa37d5e823a7" targetNamespace="http://schemas.microsoft.com/office/2006/metadata/properties" ma:root="true" ma:fieldsID="01b5586f6b3cc3b5eda1ee237bdf2021" ns2:_="" ns3:_="">
    <xsd:import namespace="214ebe6f-f16f-49d8-a577-7f7ac12a38b7"/>
    <xsd:import namespace="24d47ca0-b0d0-4050-816c-aa37d5e823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ebe6f-f16f-49d8-a577-7f7ac12a3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89c95252-ab0f-43ef-a3e4-8a5332490a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47ca0-b0d0-4050-816c-aa37d5e823a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23060a8-b0e7-46b1-bdcf-2114f9168110}" ma:internalName="TaxCatchAll" ma:showField="CatchAllData" ma:web="24d47ca0-b0d0-4050-816c-aa37d5e823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2BAFBD-BD50-4A72-8B21-AD9DDA2E37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A302EC-8E15-40F7-8CD7-C452749EEE40}">
  <ds:schemaRefs>
    <ds:schemaRef ds:uri="http://schemas.microsoft.com/office/2006/metadata/properties"/>
    <ds:schemaRef ds:uri="http://schemas.microsoft.com/office/infopath/2007/PartnerControls"/>
    <ds:schemaRef ds:uri="214ebe6f-f16f-49d8-a577-7f7ac12a38b7"/>
    <ds:schemaRef ds:uri="24d47ca0-b0d0-4050-816c-aa37d5e823a7"/>
  </ds:schemaRefs>
</ds:datastoreItem>
</file>

<file path=customXml/itemProps3.xml><?xml version="1.0" encoding="utf-8"?>
<ds:datastoreItem xmlns:ds="http://schemas.openxmlformats.org/officeDocument/2006/customXml" ds:itemID="{6106FF84-5D1E-43A2-9555-C7835FAAFA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ebe6f-f16f-49d8-a577-7f7ac12a38b7"/>
    <ds:schemaRef ds:uri="24d47ca0-b0d0-4050-816c-aa37d5e82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1訓練届</vt:lpstr>
      <vt:lpstr>2参加者名簿</vt:lpstr>
      <vt:lpstr>3訓練報告書式(含請求書)</vt:lpstr>
      <vt:lpstr>４訓練報告書式（記入例）</vt:lpstr>
      <vt:lpstr>５発航記録</vt:lpstr>
      <vt:lpstr>６提出要領など</vt:lpstr>
      <vt:lpstr>'1訓練届'!Print_Area</vt:lpstr>
      <vt:lpstr>'3訓練報告書式(含請求書)'!Print_Area</vt:lpstr>
      <vt:lpstr>'６提出要領など'!Print_Area</vt:lpstr>
      <vt:lpstr>'2参加者名簿'!Print_Titles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JSAL_SUZUKI</dc:creator>
  <cp:lastModifiedBy>浩 深田</cp:lastModifiedBy>
  <cp:lastPrinted>2023-04-06T03:19:27Z</cp:lastPrinted>
  <dcterms:created xsi:type="dcterms:W3CDTF">1997-01-08T22:48:59Z</dcterms:created>
  <dcterms:modified xsi:type="dcterms:W3CDTF">2023-09-25T08:41:05Z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MediaServiceImageTags">
    <vt:lpwstr/>
  </property>
  <property fmtid="{D5CDD505-2E9C-101B-9397-08002B2CF9AE}" pid="5" name="ContentTypeId">
    <vt:lpwstr>0x01010020DA07584656DE49BFF7CA50F1AFF293</vt:lpwstr>
  </property>
</Properties>
</file>